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"/>
    </mc:Choice>
  </mc:AlternateContent>
  <xr:revisionPtr revIDLastSave="0" documentId="13_ncr:1_{10A3CF78-15F2-4012-937C-5668041C6D51}" xr6:coauthVersionLast="47" xr6:coauthVersionMax="47" xr10:uidLastSave="{00000000-0000-0000-0000-000000000000}"/>
  <bookViews>
    <workbookView xWindow="-25320" yWindow="285" windowWidth="25440" windowHeight="15270" xr2:uid="{73F10391-D197-496D-9BEE-24BA62E5084D}"/>
  </bookViews>
  <sheets>
    <sheet name="HUGO" sheetId="1" r:id="rId1"/>
  </sheets>
  <definedNames>
    <definedName name="_xlnm._FilterDatabase" localSheetId="0" hidden="1">HUGO!$D$21:$U$48</definedName>
    <definedName name="_xlnm.Print_Area" localSheetId="0">HUGO!$A$1:$V$121</definedName>
    <definedName name="_xlnm.Print_Titles" localSheetId="0">HUGO!$58:$59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F87" i="1"/>
  <c r="F86" i="1"/>
  <c r="F75" i="1"/>
  <c r="F74" i="1"/>
  <c r="F62" i="1"/>
  <c r="F61" i="1"/>
  <c r="F109" i="1" s="1"/>
  <c r="U48" i="1"/>
  <c r="T48" i="1"/>
  <c r="S48" i="1"/>
  <c r="R48" i="1"/>
  <c r="Q48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Emilia Regina da Fonseca</author>
  </authors>
  <commentList>
    <comment ref="F60" authorId="0" shapeId="0" xr:uid="{64560151-B576-4736-840A-BD8E722ABF2B}">
      <text>
        <r>
          <rPr>
            <sz val="9"/>
            <color indexed="81"/>
            <rFont val="Segoe UI"/>
            <family val="2"/>
          </rPr>
          <t xml:space="preserve">R$ 427.777,16 -RESTANTE DA FOLHA DEPESSOAL REFERENCIA DEZEMBRO/23, LANÇADA NA PLANILHA DE REPASSE MENSAL JANEIRO/2023. TOTAL DE R$ 4526069,54
.
DESPACHO Nº 195/2024/SES/GMAE - CG-14421 (56806583) e DESPACHO Nº 571/2024/SES/SUPECC-03082 (56821625), 22/02/2024.
</t>
        </r>
      </text>
    </comment>
    <comment ref="F61" authorId="0" shapeId="0" xr:uid="{FC89120F-2F16-4433-9A97-9A8DB1E7C4D9}">
      <text>
        <r>
          <rPr>
            <sz val="9"/>
            <color indexed="81"/>
            <rFont val="Segoe UI"/>
            <family val="2"/>
          </rPr>
          <t xml:space="preserve">R$ 427.777,16 -RESTANTE DA FOLHA DEPESSOAL REFERENCIA DEZEMBRO/23, LANÇADA NA PLANILHA DE REPASSE MENSAL JANEIRO/2023. TOTAL DE R$ 4526069,54
.
DESPACHO Nº 195/2024/SES/GMAE - CG-14421 (56806583) e DESPACHO Nº 571/2024/SES/SUPECC-03082 (56821625), 22/02/2024.
</t>
        </r>
      </text>
    </comment>
    <comment ref="F62" authorId="0" shapeId="0" xr:uid="{8A8E8D03-06CA-4019-926C-FCD8DFDA6003}">
      <text>
        <r>
          <rPr>
            <b/>
            <sz val="9"/>
            <color indexed="81"/>
            <rFont val="Segoe UI"/>
            <family val="2"/>
          </rPr>
          <t xml:space="preserve">R$ 1.876.317,96  </t>
        </r>
        <r>
          <rPr>
            <sz val="9"/>
            <color indexed="81"/>
            <rFont val="Segoe UI"/>
            <family val="2"/>
          </rPr>
          <t xml:space="preserve">- FOLHA DE PESSOAL  REFERENCIA FEVEREIRO/24, LANÇADA NA PLANILHA DE REPASSE MENSAL MARÇO/2024. DESPACHO Nº 1029/2024/SES/SUPECC-03082 e Despacho nº 332/2024- GMAE-CG (v. 58131458). TOTAL R$ 2.915.690,01 -
.
</t>
        </r>
        <r>
          <rPr>
            <b/>
            <sz val="9"/>
            <color indexed="81"/>
            <rFont val="Segoe UI"/>
            <family val="2"/>
          </rPr>
          <t xml:space="preserve">R$ 109.731,20- </t>
        </r>
        <r>
          <rPr>
            <sz val="9"/>
            <color indexed="81"/>
            <rFont val="Segoe UI"/>
            <family val="2"/>
          </rPr>
          <t>FOLHA DE RESIDENCIA MÉDICA   REFERENCIA FEVEREIRO/24, LANÇADA NA PLANILHA DE REPASSE MENSAL MARÇO/2024. DESPACHO Nº 1029/2024/SES/SUPECC-03082 e Despacho nº 332/2024- GMAE-CG (v. 58131458).</t>
        </r>
      </text>
    </comment>
    <comment ref="F63" authorId="0" shapeId="0" xr:uid="{1C881261-75D7-40D8-B7D8-2CEDA700342F}">
      <text>
        <r>
          <rPr>
            <b/>
            <sz val="9"/>
            <color indexed="81"/>
            <rFont val="Segoe UI"/>
            <family val="2"/>
          </rPr>
          <t>R$ 1.039.372,05-</t>
        </r>
        <r>
          <rPr>
            <sz val="9"/>
            <color indexed="81"/>
            <rFont val="Segoe UI"/>
            <family val="2"/>
          </rPr>
          <t xml:space="preserve"> FOLHA DE PESSOAL  REFERENCIA FEVEREIRO/24, LANÇADA NA PLANILHA DE REPASSE MENSAL MARÇO/2024. DESPACHO Nº 1029/2024/SES/SUPECC-03082 e Despacho nº 332/2024- GMAE-CG (v. 58131458).
</t>
        </r>
      </text>
    </comment>
    <comment ref="F74" authorId="0" shapeId="0" xr:uid="{5F9B9AC3-C4A2-49E1-93D9-C1F57C2242AF}">
      <text>
        <r>
          <rPr>
            <sz val="9"/>
            <color indexed="81"/>
            <rFont val="Segoe UI"/>
            <family val="2"/>
          </rPr>
          <t xml:space="preserve">R$ 427.777,16 -RESTANTE DA FOLHA DEPESSOAL REFERENCIA DEZEMBRO/23, LANÇADA NA PLANILHA DE REPASSE MENSAL JANEIRO/2023. TOTAL DE R$ 4526069,54
.
DESPACHO Nº 195/2024/SES/GMAE - CG-14421 (56806583) e DESPACHO Nº 571/2024/SES/SUPECC-03082 (56821625), 22/02/2024.
</t>
        </r>
      </text>
    </comment>
    <comment ref="F75" authorId="0" shapeId="0" xr:uid="{BA3293F5-CC67-40E8-AA0D-0ADF9EC77041}">
      <text>
        <r>
          <rPr>
            <b/>
            <sz val="9"/>
            <color indexed="81"/>
            <rFont val="Segoe UI"/>
            <family val="2"/>
          </rPr>
          <t xml:space="preserve">R$ 1.876.317,96  </t>
        </r>
        <r>
          <rPr>
            <sz val="9"/>
            <color indexed="81"/>
            <rFont val="Segoe UI"/>
            <family val="2"/>
          </rPr>
          <t xml:space="preserve">- FOLHA DE PESSOAL  REFERENCIA FEVEREIRO/24, LANÇADA NA PLANILHA DE REPASSE MENSAL MARÇO/2024. DESPACHO Nº 1029/2024/SES/SUPECC-03082 e Despacho nº 332/2024- GMAE-CG (v. 58131458). TOTAL R$ 2.915.690,01 -
.
</t>
        </r>
        <r>
          <rPr>
            <b/>
            <sz val="9"/>
            <color indexed="81"/>
            <rFont val="Segoe UI"/>
            <family val="2"/>
          </rPr>
          <t xml:space="preserve">R$ 109.731,20- </t>
        </r>
        <r>
          <rPr>
            <sz val="9"/>
            <color indexed="81"/>
            <rFont val="Segoe UI"/>
            <family val="2"/>
          </rPr>
          <t>FOLHA DE RESIDENCIA MÉDICA   REFERENCIA FEVEREIRO/24, LANÇADA NA PLANILHA DE REPASSE MENSAL MARÇO/2024. DESPACHO Nº 1029/2024/SES/SUPECC-03082 e Despacho nº 332/2024- GMAE-CG (v. 58131458).</t>
        </r>
      </text>
    </comment>
    <comment ref="F86" authorId="0" shapeId="0" xr:uid="{E784CC17-B418-44EA-8E3B-F9BDF749553F}">
      <text>
        <r>
          <rPr>
            <b/>
            <sz val="9"/>
            <color indexed="81"/>
            <rFont val="Segoe UI"/>
            <family val="2"/>
          </rPr>
          <t xml:space="preserve">R$224.147,68 -  E       R$ 3.524,66   </t>
        </r>
        <r>
          <rPr>
            <sz val="9"/>
            <color indexed="81"/>
            <rFont val="Segoe UI"/>
            <family val="2"/>
          </rPr>
          <t xml:space="preserve">  IRRF -CELG  JANEIRO/24 LANÇADO NA PLANILHA DE FEVEREIRO/24.  DESPACHO Nº 332/2024/SES/GMAE - CG-14421
</t>
        </r>
      </text>
    </comment>
    <comment ref="F87" authorId="0" shapeId="0" xr:uid="{2AC1E6EA-4AB0-44A3-8CC0-CA305B1129BB}">
      <text>
        <r>
          <rPr>
            <b/>
            <sz val="9"/>
            <color indexed="81"/>
            <rFont val="Segoe UI"/>
            <family val="2"/>
          </rPr>
          <t xml:space="preserve">R$ 186.039,85 -  E       R$ 2.910,99   </t>
        </r>
        <r>
          <rPr>
            <sz val="9"/>
            <color indexed="81"/>
            <rFont val="Segoe UI"/>
            <family val="2"/>
          </rPr>
          <t xml:space="preserve"> IRRF -CELG  REFERENCIA FEVEREIRO/24, LANÇADA NA PLANILHA DE REPASSE MENSAL MARÇO/2024. DESPACHO Nº 1029/2024/SES/SUPECC-03082 e Despacho nº 332/2024- GMAE-CG (v. 58131458).</t>
        </r>
      </text>
    </comment>
    <comment ref="F98" authorId="0" shapeId="0" xr:uid="{FD3FFF4E-7E67-4057-955C-AA1BD2C37F8F}">
      <text>
        <r>
          <rPr>
            <b/>
            <sz val="9"/>
            <color indexed="81"/>
            <rFont val="Segoe UI"/>
            <family val="2"/>
          </rPr>
          <t>R$ 957033,88 10.938.364,68</t>
        </r>
        <r>
          <rPr>
            <sz val="9"/>
            <color indexed="81"/>
            <rFont val="Segoe UI"/>
            <family val="2"/>
          </rPr>
          <t>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202300010049001.</t>
        </r>
        <r>
          <rPr>
            <b/>
            <sz val="9"/>
            <color indexed="81"/>
            <rFont val="Segoe UI"/>
            <family val="2"/>
          </rPr>
          <t>TOTAL R$ 10.938.364,68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99" authorId="0" shapeId="0" xr:uid="{C46A8532-B32A-4952-AA96-EA00236E98BC}">
      <text>
        <r>
          <rPr>
            <b/>
            <sz val="9"/>
            <color indexed="81"/>
            <rFont val="Segoe UI"/>
            <family val="2"/>
          </rPr>
          <t xml:space="preserve">R$ 1.208.311,40 </t>
        </r>
        <r>
          <rPr>
            <sz val="9"/>
            <color indexed="81"/>
            <rFont val="Segoe UI"/>
            <family val="2"/>
          </rPr>
          <t xml:space="preserve">- RESTANTE DA PARCELA 01/05 -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202300010049001, VALOR TOTAL DA GLOSA R$ 10.938.364,68, PARCELAMENTO DESPACHO Nº 1075/2024/SES/SUPECC-03082 E AUTORIZADO Despacho 1836/2024/GAB (58679103) anexo aos autos de n°202400010023898 .
</t>
        </r>
      </text>
    </comment>
    <comment ref="F100" authorId="0" shapeId="0" xr:uid="{C7723101-32F5-45D8-8B94-A7BA8BCD3114}">
      <text>
        <r>
          <rPr>
            <b/>
            <sz val="9"/>
            <color indexed="81"/>
            <rFont val="Segoe UI"/>
            <family val="2"/>
          </rPr>
          <t xml:space="preserve">R$ 2.187.672,94 </t>
        </r>
        <r>
          <rPr>
            <sz val="9"/>
            <color indexed="81"/>
            <rFont val="Segoe UI"/>
            <family val="2"/>
          </rPr>
          <t>- PARCELA 02/05 -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202300010049001, VALOR TOTAL DA GLOSA R$ 10.938.364,68, PARCELAMENTO DESPACHO Nº 1075/2024/SES/SUPECC-03082 E AUTORIZADO Despacho 1836/2024/GAB (58679103) anexo aos autos de n°202400010023898 .</t>
        </r>
      </text>
    </comment>
    <comment ref="F101" authorId="0" shapeId="0" xr:uid="{3642607E-412D-4C08-BA4E-57758045EC2D}">
      <text>
        <r>
          <rPr>
            <b/>
            <sz val="9"/>
            <color indexed="81"/>
            <rFont val="Segoe UI"/>
            <family val="2"/>
          </rPr>
          <t xml:space="preserve">R$ 2.187.672,94 </t>
        </r>
        <r>
          <rPr>
            <sz val="9"/>
            <color indexed="81"/>
            <rFont val="Segoe UI"/>
            <family val="2"/>
          </rPr>
          <t xml:space="preserve">- PARCELA 03/05 -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202300010049001, VALOR TOTAL DA GLOSA R$ 10.938.364,68, PARCELAMENTO DESPACHO Nº 1075/2024/SES/SUPECC-03082 E AUTORIZADO Despacho 1836/2024/GAB (58679103) anexo aos autos de n°202400010023898 .
</t>
        </r>
      </text>
    </comment>
    <comment ref="F102" authorId="0" shapeId="0" xr:uid="{705C2746-AF79-41C8-9A2C-53BCEB7671CD}">
      <text>
        <r>
          <rPr>
            <b/>
            <sz val="9"/>
            <color indexed="81"/>
            <rFont val="Segoe UI"/>
            <family val="2"/>
          </rPr>
          <t xml:space="preserve">R$ 2.187.672,94 </t>
        </r>
        <r>
          <rPr>
            <sz val="9"/>
            <color indexed="81"/>
            <rFont val="Segoe UI"/>
            <family val="2"/>
          </rPr>
          <t>- PARCELA 04/05 -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202300010049001, VALOR TOTAL DA GLOSA R$ 10.938.364,68, PARCELAMENTO DESPACHO Nº 1075/2024/SES/SUPECC-03082 E AUTORIZADO Despacho 1836/2024/GAB (58679103) anexo aos autos de n°202400010023898 .</t>
        </r>
      </text>
    </comment>
    <comment ref="F103" authorId="0" shapeId="0" xr:uid="{4E9C6D34-581D-4AF3-9686-8C38DD11BD13}">
      <text>
        <r>
          <rPr>
            <b/>
            <sz val="9"/>
            <color indexed="81"/>
            <rFont val="Segoe UI"/>
            <family val="2"/>
          </rPr>
          <t xml:space="preserve">R$ 2.187.672,94 </t>
        </r>
        <r>
          <rPr>
            <sz val="9"/>
            <color indexed="81"/>
            <rFont val="Segoe UI"/>
            <family val="2"/>
          </rPr>
          <t xml:space="preserve">- PARCELA 05/05 - Relatório nº 52/2023 - COMACG/GMAE-CG/SUPECC/SES/GO (v.51110847), elaborado pela Comissão de Monitoramento e Avaliação dos Contratos de Gestão - COMACG, referente ao período de avaliação 25 de fevereiro de 2023 a 23 de agosto de 2023, concernente ao Contrato de Gestão Nº 39/2022 -SES/GO, HOSPITAL ESTADUAL DE GOIÁS DR. VALDEMIRO CRUZ - HUGO,Despacho nº 859/2024/SES/SUPECC (v.57628017), DESPACHO Nº 77/2024/SES/COMACG-20549, processo 202300010049001, VALOR TOTAL DA GLOSA R$ 10.938.364,68, PARCELAMENTO DESPACHO Nº 1075/2024/SES/SUPECC-03082 E AUTORIZADO Despacho 1836/2024/GAB (58679103) anexo aos autos de n°202400010023898 .
</t>
        </r>
      </text>
    </comment>
  </commentList>
</comments>
</file>

<file path=xl/sharedStrings.xml><?xml version="1.0" encoding="utf-8"?>
<sst xmlns="http://schemas.openxmlformats.org/spreadsheetml/2006/main" count="200" uniqueCount="68">
  <si>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</si>
  <si>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</si>
  <si>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</si>
  <si>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</si>
  <si>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</si>
  <si>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12.053.184/0001-37</t>
  </si>
  <si>
    <t>Unidade Gerida: HOSPITAL DE URGÊNCIAS DE GOIÁS Dr. VALDEMIRO CRUZ - HUGO</t>
  </si>
  <si>
    <t>Contrato de Gestão nº39/2022 - SES: 3º Termo Aditivo, 4º Termo Aditivo, 2º APOSTILALMENTO, 3º APOSTILALMENTO</t>
  </si>
  <si>
    <t>Vigência do Contrato de Gestão - 4º Termo Aditivo: Início 24/08/23 Término  19/02/24 e 5º Termo Aditivo: 20/02/2024 A 17/08/2024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</si>
  <si>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</si>
  <si>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</si>
  <si>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</si>
  <si>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</si>
  <si>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</si>
  <si>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</si>
  <si>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</si>
  <si>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</si>
  <si>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</si>
  <si>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</si>
  <si>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</si>
  <si>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</si>
  <si>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</si>
  <si>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</si>
  <si>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</si>
  <si>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</si>
  <si>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</si>
  <si>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</si>
  <si>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</si>
  <si>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</si>
  <si>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</si>
  <si>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</si>
  <si>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</si>
  <si>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</si>
  <si>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</si>
  <si>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</si>
  <si>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</si>
  <si>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</si>
  <si>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</si>
  <si>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</si>
  <si>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</si>
  <si>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</si>
  <si>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</si>
  <si>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</si>
  <si>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</si>
  <si>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</si>
  <si>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3.1.91.11.10</t>
  </si>
  <si>
    <t>SES/GMAE-14421 E SES/SUPECC-03082.</t>
  </si>
  <si>
    <t>Glosa -Residentes (Programa de Residência Médica).</t>
  </si>
  <si>
    <t>DIFERENÇA GLOSA PESSOAL APLICADA/PLANILHA GEFIC E OUTROS</t>
  </si>
  <si>
    <t>Glosa- Concessionárias (faturas da energia).</t>
  </si>
  <si>
    <t>3.3.90.39.04</t>
  </si>
  <si>
    <t>8Glosa- Concessionárias (faturas da energia).</t>
  </si>
  <si>
    <t>*Glosa- Concessionárias (faturas da energia).</t>
  </si>
  <si>
    <t>Glosa - Não cumprimento de Metas Contratuais.</t>
  </si>
  <si>
    <t xml:space="preserve"> 25 de fevereiro de 2023 a 23 de agosto de 2023</t>
  </si>
  <si>
    <t xml:space="preserve"> Relatório nº 52/2023 - COMACG/GMAE-CG/SUPECC/SES/GO (v.51110847),</t>
  </si>
  <si>
    <t>Glosa Segurança Armada.</t>
  </si>
  <si>
    <t>Outras Glosas: Compensações Financeira - Programa Residência Médica.</t>
  </si>
  <si>
    <t>Outras Glosas.</t>
  </si>
  <si>
    <t>Outras Glosas-Diferença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</si>
  <si>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</si>
  <si>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</si>
  <si>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</si>
  <si>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</si>
  <si>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</si>
  <si>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</si>
  <si>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</si>
  <si>
    <r>
      <t>N</t>
    </r>
    <r>
      <rPr>
        <b/>
        <sz val="9"/>
        <color rgb="FF000000"/>
        <rFont val="Calibri"/>
        <family val="2"/>
      </rPr>
      <t xml:space="preserve">ota Explicativa:         8. Pagamentos (repasses – Restos a Pagar):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</rPr>
      <t>PROC. 202100010054419, CEM-HUGO, REPASSE 4º T.ADITIVO, REF. A SETEMBRO 2023.
.
VALOR PAGO</t>
    </r>
    <r>
      <rPr>
        <b/>
        <sz val="9"/>
        <color rgb="FF000000"/>
        <rFont val="Calibri"/>
        <family val="2"/>
      </rPr>
      <t xml:space="preserve">........R$ 480.933,16.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</rPr>
      <t>PROC. 202100010054419, CEM-HUGO, REPASSE 4º T.ADITIVO, REF. A OUTUBRO 2023.
.
VALOR PAGO.</t>
    </r>
    <r>
      <rPr>
        <b/>
        <sz val="9"/>
        <color rgb="FF000000"/>
        <rFont val="Calibri"/>
        <family val="2"/>
      </rPr>
      <t xml:space="preserve">.................R$ 480.933,16.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</rPr>
      <t>PROC. 202100010054419, CEM-HUGO, REPASSE 4º T.ADITIVO, REF. A NOVEMBRO 23.
.
VALOR PAGO</t>
    </r>
    <r>
      <rPr>
        <b/>
        <sz val="9"/>
        <color rgb="FF000000"/>
        <rFont val="Calibri"/>
        <family val="2"/>
      </rPr>
      <t xml:space="preserve">.................R$ 480.933,16.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</rPr>
      <t>PROC. 202100010054419, CEM-HUGO, REPASSE 4º T.ADITIVO, REF. A DEZEMBRO 23.
.
VALOR PAGO</t>
    </r>
    <r>
      <rPr>
        <b/>
        <sz val="9"/>
        <color rgb="FF000000"/>
        <rFont val="Calibri"/>
        <family val="2"/>
      </rPr>
      <t xml:space="preserve">...................R$ 480.933,16.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</rPr>
      <t>1º Apostilamento ao Gestão Emergencial nº 39/2022 - SES, a ser firmado entre o Estado de Goiás, por meio SES/GO e o Instituto CEM, para o gerenciamento, operacionalização e execução dos atendimentos em saúde no Hospital de Urgências de Goiás Dr. Valdemiro Cruz (HUGO), visando o Repasse de Assistência Financeira Complementar da União (Piso Nacional da Enfermagem). .
.
Portaria 1677/2023
.
PARCELAS RELATIVAS AOS MESES: MAIO, JUNHO, JULHO, AGOSTO, SETEMBRO, OUTUBRO,NOVEMBRO, DEZEMBRO E DÉCIMO TERCEIRO/2023.</t>
    </r>
    <r>
      <rPr>
        <b/>
        <sz val="9"/>
        <color rgb="FF000000"/>
        <rFont val="Calibri"/>
        <family val="2"/>
      </rPr>
      <t xml:space="preserve">
.
HUGO-PNE-MAI/23............................................R$ 471.825,64
HUGO-PNE-JUN/23............................................R$ 471.825,64
HUGO-PNE-JUL/23............................................R$ 471.825,64
HUGO-PNE-AGO/23............................................R$ 471.825,64
HUGO-PNE-SET/23............................................R$ 304.636,24
HUGO-PNE-OUT/23............................................R$ 265.576,30                                                                                                                                                                                                                                                                                  HUGO-PNE-NOV/23............................................R$ 270.854,92
HUGO-PNE-DEZ/23............................................R$ 260.716,66
HUGO-PNE-13º/23............................................R$ 324.939,62
Total....................................................R$ 3.314.026,30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</si>
</sst>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u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17" fontId="3" fillId="0" borderId="16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164" fontId="6" fillId="0" borderId="15" xfId="0" applyNumberFormat="1" applyFont="1" applyBorder="1" applyAlignment="1">
      <alignment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vertical="center" wrapText="1"/>
    </xf>
    <xf numFmtId="164" fontId="5" fillId="4" borderId="13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5" fillId="0" borderId="0" xfId="0" applyNumberFormat="1" applyFont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0" fillId="0" borderId="18" xfId="1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1" fontId="3" fillId="0" borderId="17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7" fillId="0" borderId="18" xfId="1" applyNumberFormat="1" applyFont="1" applyBorder="1" applyAlignment="1">
      <alignment horizontal="center" vertical="center"/>
    </xf>
    <xf numFmtId="4" fontId="3" fillId="0" borderId="18" xfId="1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8" fillId="0" borderId="18" xfId="2" applyFont="1" applyBorder="1" applyAlignment="1" applyProtection="1">
      <alignment horizontal="center" vertical="center" wrapText="1"/>
    </xf>
    <xf numFmtId="164" fontId="3" fillId="0" borderId="18" xfId="2" applyFont="1" applyBorder="1" applyAlignment="1" applyProtection="1">
      <alignment horizontal="center" vertical="center"/>
    </xf>
    <xf numFmtId="164" fontId="7" fillId="0" borderId="18" xfId="2" applyFont="1" applyBorder="1" applyAlignment="1" applyProtection="1">
      <alignment horizontal="center" vertical="center"/>
    </xf>
    <xf numFmtId="164" fontId="9" fillId="0" borderId="18" xfId="2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8" xfId="2" applyFont="1" applyBorder="1" applyAlignment="1" applyProtection="1">
      <alignment horizontal="center" vertical="center"/>
    </xf>
    <xf numFmtId="0" fontId="3" fillId="0" borderId="19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4" fontId="5" fillId="5" borderId="17" xfId="0" applyNumberFormat="1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</cellXfs>
  <cellStyles count="3">
    <cellStyle name="Normal" xfId="0" builtinId="0"/>
    <cellStyle name="Normal 65" xfId="1" xr:uid="{881C9F5E-81A8-4EA5-AF2E-80886656E262}"/>
    <cellStyle name="Vírgula 44" xfId="2" xr:uid="{3E69A6FD-0950-47E2-86EE-42C49467D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99DC-F67E-4F72-B5B6-B58F014A0465}">
  <sheetPr codeName="Planilha13">
    <tabColor rgb="FF00B0F0"/>
    <pageSetUpPr fitToPage="1"/>
  </sheetPr>
  <dimension ref="A1:X157"/>
  <sheetViews>
    <sheetView tabSelected="1" zoomScaleNormal="100" workbookViewId="0">
      <selection activeCell="M109" sqref="M109"/>
    </sheetView>
  </sheetViews>
  <sheetFormatPr defaultColWidth="8.7109375" defaultRowHeight="15" x14ac:dyDescent="0.25"/>
  <cols>
    <col min="1" max="1" width="9.85546875" customWidth="1"/>
    <col min="2" max="2" width="14.28515625" style="40" customWidth="1"/>
    <col min="3" max="7" width="14.85546875" style="40" customWidth="1"/>
    <col min="8" max="8" width="17" style="40" customWidth="1"/>
    <col min="9" max="10" width="14.85546875" style="40" customWidth="1"/>
    <col min="11" max="11" width="16.7109375" style="40" customWidth="1"/>
    <col min="12" max="15" width="15.7109375" style="40" customWidth="1"/>
    <col min="16" max="22" width="15.7109375" customWidth="1"/>
  </cols>
  <sheetData>
    <row r="1" spans="1:24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"/>
      <c r="X3" s="4"/>
    </row>
    <row r="4" spans="1:2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4"/>
      <c r="X5" s="4"/>
    </row>
    <row r="6" spans="1:24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3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</row>
    <row r="9" spans="1:24" x14ac:dyDescent="0.25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4"/>
      <c r="X11" s="4"/>
    </row>
    <row r="12" spans="1:24" ht="15.75" thickBot="1" x14ac:dyDescent="0.3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4"/>
      <c r="X13" s="4"/>
    </row>
    <row r="14" spans="1:24" ht="15.7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4"/>
      <c r="X14" s="4"/>
    </row>
    <row r="15" spans="1:24" ht="15.75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4"/>
      <c r="X15" s="4"/>
    </row>
    <row r="16" spans="1:24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4"/>
      <c r="X16" s="4"/>
    </row>
    <row r="17" spans="1:24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4"/>
      <c r="X17" s="4"/>
    </row>
    <row r="18" spans="1:24" ht="15.75" customHeight="1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4"/>
      <c r="X18" s="4"/>
    </row>
    <row r="19" spans="1:24" ht="15.75" customHeight="1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4"/>
      <c r="X19" s="4"/>
    </row>
    <row r="20" spans="1:24" ht="90.7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4"/>
      <c r="X20" s="4"/>
    </row>
    <row r="21" spans="1:24" ht="37.5" customHeight="1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4"/>
      <c r="X21" s="4"/>
    </row>
    <row r="22" spans="1:24" ht="15.75" thickBot="1" x14ac:dyDescent="0.3">
      <c r="A22" s="21">
        <v>45292</v>
      </c>
      <c r="B22" s="22">
        <v>22058413.059999999</v>
      </c>
      <c r="C22" s="23">
        <v>19134857.16</v>
      </c>
      <c r="D22" s="23">
        <v>32341310.239999998</v>
      </c>
      <c r="E22" s="23"/>
      <c r="F22" s="23"/>
      <c r="G22" s="23">
        <v>30528778.020000003</v>
      </c>
      <c r="H22" s="23">
        <v>3251793.77</v>
      </c>
      <c r="I22" s="23"/>
      <c r="J22" s="23">
        <v>4801000</v>
      </c>
      <c r="K22" s="24">
        <v>45292</v>
      </c>
      <c r="L22" s="25">
        <v>16983313.5</v>
      </c>
      <c r="M22" s="25">
        <v>3180033.77</v>
      </c>
      <c r="N22" s="25"/>
      <c r="O22" s="25"/>
      <c r="P22" s="25"/>
      <c r="Q22" s="25"/>
      <c r="R22" s="25"/>
      <c r="S22" s="25"/>
      <c r="T22" s="25"/>
      <c r="U22" s="25"/>
      <c r="V22" s="26">
        <f t="shared" ref="V22:V47" si="0">L22+M22+N22+R22+S22+T22+U22</f>
        <v>20163347.27</v>
      </c>
      <c r="W22" s="4"/>
      <c r="X22" s="4"/>
    </row>
    <row r="23" spans="1:24" ht="15.75" thickBot="1" x14ac:dyDescent="0.3">
      <c r="A23" s="21">
        <v>45292</v>
      </c>
      <c r="B23" s="23"/>
      <c r="C23" s="23"/>
      <c r="D23" s="23"/>
      <c r="E23" s="23"/>
      <c r="F23" s="23"/>
      <c r="G23" s="23"/>
      <c r="H23" s="23"/>
      <c r="I23" s="23"/>
      <c r="J23" s="23"/>
      <c r="K23" s="24">
        <v>45289</v>
      </c>
      <c r="L23" s="25"/>
      <c r="M23" s="25"/>
      <c r="N23" s="25"/>
      <c r="O23" s="25"/>
      <c r="P23" s="25"/>
      <c r="Q23" s="25"/>
      <c r="R23" s="25">
        <v>480933.16</v>
      </c>
      <c r="S23" s="25"/>
      <c r="T23" s="25"/>
      <c r="U23" s="25"/>
      <c r="V23" s="26">
        <f t="shared" si="0"/>
        <v>480933.16</v>
      </c>
      <c r="W23" s="4"/>
      <c r="X23" s="4"/>
    </row>
    <row r="24" spans="1:24" ht="15.75" thickBot="1" x14ac:dyDescent="0.3">
      <c r="A24" s="21">
        <v>45292</v>
      </c>
      <c r="B24" s="23"/>
      <c r="C24" s="23"/>
      <c r="D24" s="23"/>
      <c r="E24" s="23"/>
      <c r="F24" s="23"/>
      <c r="G24" s="23"/>
      <c r="H24" s="23"/>
      <c r="I24" s="23"/>
      <c r="J24" s="23"/>
      <c r="K24" s="24">
        <v>45170</v>
      </c>
      <c r="L24" s="25"/>
      <c r="M24" s="25"/>
      <c r="N24" s="25"/>
      <c r="O24" s="25"/>
      <c r="P24" s="25"/>
      <c r="Q24" s="25"/>
      <c r="R24" s="25">
        <v>480933.16</v>
      </c>
      <c r="S24" s="25"/>
      <c r="T24" s="25"/>
      <c r="U24" s="25"/>
      <c r="V24" s="26">
        <f t="shared" si="0"/>
        <v>480933.16</v>
      </c>
      <c r="W24" s="4"/>
      <c r="X24" s="4"/>
    </row>
    <row r="25" spans="1:24" ht="15.75" thickBot="1" x14ac:dyDescent="0.3">
      <c r="A25" s="21">
        <v>45292</v>
      </c>
      <c r="B25" s="23"/>
      <c r="C25" s="23"/>
      <c r="D25" s="23"/>
      <c r="E25" s="23"/>
      <c r="F25" s="23"/>
      <c r="G25" s="23"/>
      <c r="H25" s="23"/>
      <c r="I25" s="23"/>
      <c r="J25" s="23"/>
      <c r="K25" s="24">
        <v>45231</v>
      </c>
      <c r="L25" s="25"/>
      <c r="M25" s="25"/>
      <c r="N25" s="25"/>
      <c r="O25" s="25"/>
      <c r="P25" s="25"/>
      <c r="Q25" s="25"/>
      <c r="R25" s="25">
        <v>480933.16</v>
      </c>
      <c r="S25" s="25"/>
      <c r="T25" s="25"/>
      <c r="U25" s="25"/>
      <c r="V25" s="26">
        <f t="shared" si="0"/>
        <v>480933.16</v>
      </c>
      <c r="W25" s="4"/>
      <c r="X25" s="4"/>
    </row>
    <row r="26" spans="1:24" ht="15.75" thickBot="1" x14ac:dyDescent="0.3">
      <c r="A26" s="21">
        <v>45292</v>
      </c>
      <c r="B26" s="23"/>
      <c r="C26" s="23"/>
      <c r="D26" s="23"/>
      <c r="E26" s="23"/>
      <c r="F26" s="23"/>
      <c r="G26" s="23"/>
      <c r="H26" s="23"/>
      <c r="I26" s="23"/>
      <c r="J26" s="23"/>
      <c r="K26" s="24">
        <v>45200</v>
      </c>
      <c r="L26" s="25"/>
      <c r="M26" s="25"/>
      <c r="N26" s="25"/>
      <c r="O26" s="25"/>
      <c r="P26" s="25"/>
      <c r="Q26" s="25"/>
      <c r="R26" s="25">
        <v>480933.16</v>
      </c>
      <c r="S26" s="25"/>
      <c r="T26" s="25"/>
      <c r="U26" s="25"/>
      <c r="V26" s="26">
        <f t="shared" si="0"/>
        <v>480933.16</v>
      </c>
      <c r="W26" s="4"/>
      <c r="X26" s="4"/>
    </row>
    <row r="27" spans="1:24" ht="15.75" thickBot="1" x14ac:dyDescent="0.3">
      <c r="A27" s="27">
        <v>45323</v>
      </c>
      <c r="B27" s="23">
        <v>14107276.780000001</v>
      </c>
      <c r="C27" s="28">
        <v>12255691.380000001</v>
      </c>
      <c r="D27" s="23">
        <v>103479642.02000001</v>
      </c>
      <c r="E27" s="23">
        <v>313025</v>
      </c>
      <c r="F27" s="23">
        <v>40080.76</v>
      </c>
      <c r="G27" s="23">
        <v>28630020.98</v>
      </c>
      <c r="H27" s="23">
        <v>313025</v>
      </c>
      <c r="I27" s="23">
        <v>21027.83</v>
      </c>
      <c r="J27" s="28">
        <v>2175000</v>
      </c>
      <c r="K27" s="24">
        <v>45292</v>
      </c>
      <c r="L27" s="25">
        <v>274099.56</v>
      </c>
      <c r="M27" s="25"/>
      <c r="N27" s="25"/>
      <c r="O27" s="25"/>
      <c r="P27" s="25"/>
      <c r="Q27" s="25"/>
      <c r="R27" s="25"/>
      <c r="S27" s="25"/>
      <c r="T27" s="25"/>
      <c r="U27" s="25"/>
      <c r="V27" s="26">
        <f t="shared" si="0"/>
        <v>274099.56</v>
      </c>
      <c r="W27" s="4"/>
      <c r="X27" s="4"/>
    </row>
    <row r="28" spans="1:24" ht="15.75" thickBot="1" x14ac:dyDescent="0.3">
      <c r="A28" s="27">
        <v>45323</v>
      </c>
      <c r="B28" s="23">
        <v>8299497.5499999998</v>
      </c>
      <c r="C28" s="28">
        <v>7227527.0533333328</v>
      </c>
      <c r="D28" s="23"/>
      <c r="E28" s="23"/>
      <c r="F28" s="23"/>
      <c r="G28" s="23"/>
      <c r="H28" s="23"/>
      <c r="I28" s="23"/>
      <c r="J28" s="28">
        <v>1071970.4999999998</v>
      </c>
      <c r="K28" s="24">
        <v>45323</v>
      </c>
      <c r="L28" s="25">
        <v>18259313.5</v>
      </c>
      <c r="M28" s="25"/>
      <c r="N28" s="25"/>
      <c r="O28" s="25"/>
      <c r="P28" s="25"/>
      <c r="Q28" s="25"/>
      <c r="R28" s="25"/>
      <c r="S28" s="25"/>
      <c r="T28" s="25"/>
      <c r="U28" s="25"/>
      <c r="V28" s="26">
        <f t="shared" si="0"/>
        <v>18259313.5</v>
      </c>
      <c r="W28" s="4"/>
      <c r="X28" s="4"/>
    </row>
    <row r="29" spans="1:24" ht="15.75" thickBot="1" x14ac:dyDescent="0.3">
      <c r="A29" s="27">
        <v>45323</v>
      </c>
      <c r="B29" s="23"/>
      <c r="C29" s="28"/>
      <c r="D29" s="23"/>
      <c r="E29" s="23"/>
      <c r="F29" s="23"/>
      <c r="G29" s="23"/>
      <c r="H29" s="23"/>
      <c r="I29" s="23"/>
      <c r="J29" s="28"/>
      <c r="K29" s="24">
        <v>45292</v>
      </c>
      <c r="L29" s="25"/>
      <c r="M29" s="25"/>
      <c r="N29" s="25"/>
      <c r="O29" s="25"/>
      <c r="P29" s="25"/>
      <c r="Q29" s="25"/>
      <c r="R29" s="25"/>
      <c r="S29" s="25">
        <v>71760</v>
      </c>
      <c r="T29" s="25"/>
      <c r="U29" s="25"/>
      <c r="V29" s="26">
        <f t="shared" si="0"/>
        <v>71760</v>
      </c>
      <c r="W29" s="4"/>
      <c r="X29" s="4"/>
    </row>
    <row r="30" spans="1:24" ht="15.75" thickBot="1" x14ac:dyDescent="0.3">
      <c r="A30" s="27">
        <v>45323</v>
      </c>
      <c r="B30" s="23"/>
      <c r="C30" s="28"/>
      <c r="D30" s="23"/>
      <c r="E30" s="23"/>
      <c r="F30" s="23"/>
      <c r="G30" s="23"/>
      <c r="H30" s="23"/>
      <c r="I30" s="23"/>
      <c r="J30" s="28"/>
      <c r="K30" s="24">
        <v>45323</v>
      </c>
      <c r="L30" s="25"/>
      <c r="M30" s="25">
        <v>313025</v>
      </c>
      <c r="N30" s="25"/>
      <c r="O30" s="25"/>
      <c r="P30" s="25"/>
      <c r="Q30" s="25"/>
      <c r="R30" s="25"/>
      <c r="S30" s="25"/>
      <c r="T30" s="25"/>
      <c r="U30" s="25"/>
      <c r="V30" s="26">
        <f t="shared" si="0"/>
        <v>313025</v>
      </c>
      <c r="W30" s="4"/>
      <c r="X30" s="4"/>
    </row>
    <row r="31" spans="1:24" ht="15.75" thickBot="1" x14ac:dyDescent="0.3">
      <c r="A31" s="21">
        <v>45352</v>
      </c>
      <c r="B31" s="23">
        <v>21784313.5</v>
      </c>
      <c r="C31" s="28">
        <v>18860757.600000001</v>
      </c>
      <c r="D31" s="23"/>
      <c r="E31" s="23"/>
      <c r="F31" s="23"/>
      <c r="G31" s="23"/>
      <c r="H31" s="23"/>
      <c r="I31" s="23"/>
      <c r="J31" s="28">
        <v>3380000</v>
      </c>
      <c r="K31" s="24">
        <v>45289</v>
      </c>
      <c r="L31" s="25"/>
      <c r="M31" s="25"/>
      <c r="N31" s="25"/>
      <c r="O31" s="25"/>
      <c r="P31" s="25"/>
      <c r="Q31" s="25"/>
      <c r="R31" s="25"/>
      <c r="S31" s="25"/>
      <c r="T31" s="25">
        <v>585656.28</v>
      </c>
      <c r="U31" s="25"/>
      <c r="V31" s="26">
        <f t="shared" si="0"/>
        <v>585656.28</v>
      </c>
      <c r="W31" s="4"/>
      <c r="X31" s="4"/>
    </row>
    <row r="32" spans="1:24" ht="15.75" thickBot="1" x14ac:dyDescent="0.3">
      <c r="A32" s="21">
        <v>45352</v>
      </c>
      <c r="B32" s="23"/>
      <c r="C32" s="28"/>
      <c r="D32" s="23"/>
      <c r="E32" s="23"/>
      <c r="F32" s="23"/>
      <c r="G32" s="23"/>
      <c r="H32" s="23"/>
      <c r="I32" s="23"/>
      <c r="J32" s="28"/>
      <c r="K32" s="24">
        <v>45047</v>
      </c>
      <c r="L32" s="25"/>
      <c r="M32" s="25"/>
      <c r="N32" s="25"/>
      <c r="O32" s="25"/>
      <c r="P32" s="25"/>
      <c r="Q32" s="25"/>
      <c r="R32" s="25"/>
      <c r="S32" s="25"/>
      <c r="T32" s="25">
        <v>471825.64</v>
      </c>
      <c r="U32" s="25"/>
      <c r="V32" s="26">
        <f t="shared" si="0"/>
        <v>471825.64</v>
      </c>
      <c r="W32" s="4"/>
      <c r="X32" s="4"/>
    </row>
    <row r="33" spans="1:24" ht="15.75" thickBot="1" x14ac:dyDescent="0.3">
      <c r="A33" s="21">
        <v>45352</v>
      </c>
      <c r="B33" s="23"/>
      <c r="C33" s="28"/>
      <c r="D33" s="23"/>
      <c r="E33" s="23"/>
      <c r="F33" s="23"/>
      <c r="G33" s="23"/>
      <c r="H33" s="23"/>
      <c r="I33" s="23"/>
      <c r="J33" s="28"/>
      <c r="K33" s="24">
        <v>45078</v>
      </c>
      <c r="L33" s="25"/>
      <c r="M33" s="25"/>
      <c r="N33" s="25"/>
      <c r="O33" s="25"/>
      <c r="P33" s="25"/>
      <c r="Q33" s="25"/>
      <c r="R33" s="25"/>
      <c r="S33" s="25"/>
      <c r="T33" s="25">
        <v>471825.64</v>
      </c>
      <c r="U33" s="25"/>
      <c r="V33" s="26">
        <f t="shared" si="0"/>
        <v>471825.64</v>
      </c>
      <c r="W33" s="4"/>
      <c r="X33" s="4"/>
    </row>
    <row r="34" spans="1:24" ht="15.75" thickBot="1" x14ac:dyDescent="0.3">
      <c r="A34" s="21">
        <v>45352</v>
      </c>
      <c r="B34" s="23"/>
      <c r="C34" s="28"/>
      <c r="D34" s="23"/>
      <c r="E34" s="23"/>
      <c r="F34" s="23"/>
      <c r="G34" s="23"/>
      <c r="H34" s="23"/>
      <c r="I34" s="23"/>
      <c r="J34" s="28"/>
      <c r="K34" s="24">
        <v>45108</v>
      </c>
      <c r="L34" s="25"/>
      <c r="M34" s="25"/>
      <c r="N34" s="25"/>
      <c r="O34" s="25"/>
      <c r="P34" s="25"/>
      <c r="Q34" s="25"/>
      <c r="R34" s="25"/>
      <c r="S34" s="25"/>
      <c r="T34" s="25">
        <v>471825.64</v>
      </c>
      <c r="U34" s="25"/>
      <c r="V34" s="26">
        <f t="shared" si="0"/>
        <v>471825.64</v>
      </c>
      <c r="W34" s="4"/>
      <c r="X34" s="4"/>
    </row>
    <row r="35" spans="1:24" ht="15.75" thickBot="1" x14ac:dyDescent="0.3">
      <c r="A35" s="21">
        <v>45352</v>
      </c>
      <c r="B35" s="23"/>
      <c r="C35" s="28"/>
      <c r="D35" s="23"/>
      <c r="E35" s="23"/>
      <c r="F35" s="23"/>
      <c r="G35" s="23"/>
      <c r="H35" s="23"/>
      <c r="I35" s="23"/>
      <c r="J35" s="28"/>
      <c r="K35" s="24">
        <v>45170</v>
      </c>
      <c r="L35" s="25"/>
      <c r="M35" s="25"/>
      <c r="N35" s="25"/>
      <c r="O35" s="25"/>
      <c r="P35" s="25"/>
      <c r="Q35" s="25"/>
      <c r="R35" s="25"/>
      <c r="S35" s="25"/>
      <c r="T35" s="25">
        <v>304636.24</v>
      </c>
      <c r="U35" s="25"/>
      <c r="V35" s="26">
        <f t="shared" si="0"/>
        <v>304636.24</v>
      </c>
      <c r="W35" s="4"/>
      <c r="X35" s="4"/>
    </row>
    <row r="36" spans="1:24" ht="15.75" thickBot="1" x14ac:dyDescent="0.3">
      <c r="A36" s="21">
        <v>45352</v>
      </c>
      <c r="B36" s="23"/>
      <c r="C36" s="28"/>
      <c r="D36" s="23"/>
      <c r="E36" s="23"/>
      <c r="F36" s="23"/>
      <c r="G36" s="23"/>
      <c r="H36" s="23"/>
      <c r="I36" s="23"/>
      <c r="J36" s="28"/>
      <c r="K36" s="24">
        <v>45139</v>
      </c>
      <c r="L36" s="25"/>
      <c r="M36" s="25"/>
      <c r="N36" s="25"/>
      <c r="O36" s="25"/>
      <c r="P36" s="25"/>
      <c r="Q36" s="25"/>
      <c r="R36" s="25"/>
      <c r="S36" s="25"/>
      <c r="T36" s="25">
        <v>471825.64</v>
      </c>
      <c r="U36" s="25"/>
      <c r="V36" s="26">
        <f t="shared" si="0"/>
        <v>471825.64</v>
      </c>
      <c r="W36" s="4"/>
      <c r="X36" s="4"/>
    </row>
    <row r="37" spans="1:24" ht="15.75" thickBot="1" x14ac:dyDescent="0.3">
      <c r="A37" s="21">
        <v>45352</v>
      </c>
      <c r="B37" s="23"/>
      <c r="C37" s="28"/>
      <c r="D37" s="23"/>
      <c r="E37" s="23"/>
      <c r="F37" s="23"/>
      <c r="G37" s="23"/>
      <c r="H37" s="23"/>
      <c r="I37" s="23"/>
      <c r="J37" s="28"/>
      <c r="K37" s="24">
        <v>45231</v>
      </c>
      <c r="L37" s="25"/>
      <c r="M37" s="25"/>
      <c r="N37" s="25"/>
      <c r="O37" s="25"/>
      <c r="P37" s="25"/>
      <c r="Q37" s="25"/>
      <c r="R37" s="25"/>
      <c r="S37" s="25"/>
      <c r="T37" s="25">
        <v>270854.92</v>
      </c>
      <c r="U37" s="25"/>
      <c r="V37" s="26">
        <f t="shared" si="0"/>
        <v>270854.92</v>
      </c>
      <c r="W37" s="4"/>
      <c r="X37" s="4"/>
    </row>
    <row r="38" spans="1:24" ht="15.75" thickBot="1" x14ac:dyDescent="0.3">
      <c r="A38" s="21">
        <v>45352</v>
      </c>
      <c r="B38" s="23"/>
      <c r="C38" s="28"/>
      <c r="D38" s="23"/>
      <c r="E38" s="23"/>
      <c r="F38" s="23"/>
      <c r="G38" s="23"/>
      <c r="H38" s="23"/>
      <c r="I38" s="23"/>
      <c r="J38" s="28"/>
      <c r="K38" s="24">
        <v>45200</v>
      </c>
      <c r="L38" s="25"/>
      <c r="M38" s="25"/>
      <c r="N38" s="25"/>
      <c r="O38" s="25"/>
      <c r="P38" s="25"/>
      <c r="Q38" s="25"/>
      <c r="R38" s="25"/>
      <c r="S38" s="25"/>
      <c r="T38" s="25">
        <v>265576.3</v>
      </c>
      <c r="U38" s="25"/>
      <c r="V38" s="26">
        <f t="shared" si="0"/>
        <v>265576.3</v>
      </c>
      <c r="W38" s="4"/>
      <c r="X38" s="4"/>
    </row>
    <row r="39" spans="1:24" ht="15.75" thickBot="1" x14ac:dyDescent="0.3">
      <c r="A39" s="27">
        <v>45383</v>
      </c>
      <c r="B39" s="23">
        <v>21784313.5</v>
      </c>
      <c r="C39" s="28">
        <v>18860757.600000001</v>
      </c>
      <c r="D39" s="23"/>
      <c r="E39" s="23"/>
      <c r="F39" s="23"/>
      <c r="G39" s="23"/>
      <c r="H39" s="23"/>
      <c r="I39" s="23"/>
      <c r="J39" s="28">
        <v>13339003.140000001</v>
      </c>
      <c r="K39" s="24">
        <v>45380</v>
      </c>
      <c r="L39" s="25">
        <v>18404313.500000004</v>
      </c>
      <c r="M39" s="25"/>
      <c r="N39" s="25"/>
      <c r="O39" s="25"/>
      <c r="P39" s="25"/>
      <c r="Q39" s="25"/>
      <c r="R39" s="25"/>
      <c r="S39" s="25"/>
      <c r="T39" s="25"/>
      <c r="U39" s="25"/>
      <c r="V39" s="26">
        <f t="shared" si="0"/>
        <v>18404313.500000004</v>
      </c>
      <c r="W39" s="4"/>
      <c r="X39" s="4"/>
    </row>
    <row r="40" spans="1:24" ht="15.75" thickBot="1" x14ac:dyDescent="0.3">
      <c r="A40" s="21">
        <v>45413</v>
      </c>
      <c r="B40" s="23">
        <v>21784313.5</v>
      </c>
      <c r="C40" s="28">
        <v>18860757.600000001</v>
      </c>
      <c r="D40" s="23"/>
      <c r="E40" s="23"/>
      <c r="F40" s="23"/>
      <c r="G40" s="23"/>
      <c r="H40" s="23"/>
      <c r="I40" s="23"/>
      <c r="J40" s="28">
        <v>3380000</v>
      </c>
      <c r="K40" s="24"/>
      <c r="L40" s="25"/>
      <c r="M40" s="25"/>
      <c r="N40" s="25"/>
      <c r="O40" s="29"/>
      <c r="P40" s="30"/>
      <c r="Q40" s="31"/>
      <c r="R40" s="31"/>
      <c r="S40" s="31"/>
      <c r="T40" s="30"/>
      <c r="U40" s="30"/>
      <c r="V40" s="26">
        <f t="shared" si="0"/>
        <v>0</v>
      </c>
      <c r="W40" s="4"/>
      <c r="X40" s="4"/>
    </row>
    <row r="41" spans="1:24" ht="15.75" thickBot="1" x14ac:dyDescent="0.3">
      <c r="A41" s="27">
        <v>45444</v>
      </c>
      <c r="B41" s="23">
        <v>21784313.5</v>
      </c>
      <c r="C41" s="28">
        <v>18860757.600000001</v>
      </c>
      <c r="D41" s="23"/>
      <c r="E41" s="23"/>
      <c r="F41" s="23"/>
      <c r="G41" s="23"/>
      <c r="H41" s="23"/>
      <c r="I41" s="23"/>
      <c r="J41" s="28">
        <v>3380000</v>
      </c>
      <c r="K41" s="24"/>
      <c r="L41" s="25"/>
      <c r="M41" s="25"/>
      <c r="N41" s="25"/>
      <c r="O41" s="29"/>
      <c r="P41" s="30"/>
      <c r="Q41" s="31"/>
      <c r="R41" s="31"/>
      <c r="S41" s="31"/>
      <c r="T41" s="30"/>
      <c r="U41" s="30"/>
      <c r="V41" s="26">
        <f t="shared" si="0"/>
        <v>0</v>
      </c>
      <c r="W41" s="4"/>
      <c r="X41" s="4"/>
    </row>
    <row r="42" spans="1:24" ht="15.75" thickBot="1" x14ac:dyDescent="0.3">
      <c r="A42" s="21">
        <v>45474</v>
      </c>
      <c r="B42" s="23">
        <v>21784313.5</v>
      </c>
      <c r="C42" s="28">
        <v>18860757.600000001</v>
      </c>
      <c r="D42" s="23"/>
      <c r="E42" s="23"/>
      <c r="F42" s="23"/>
      <c r="G42" s="23"/>
      <c r="H42" s="23"/>
      <c r="I42" s="23"/>
      <c r="J42" s="28">
        <v>3380000</v>
      </c>
      <c r="K42" s="24"/>
      <c r="L42" s="25"/>
      <c r="M42" s="25"/>
      <c r="N42" s="25"/>
      <c r="O42" s="29"/>
      <c r="P42" s="30"/>
      <c r="Q42" s="30"/>
      <c r="R42" s="30"/>
      <c r="S42" s="30"/>
      <c r="T42" s="30"/>
      <c r="U42" s="30"/>
      <c r="V42" s="26">
        <f t="shared" si="0"/>
        <v>0</v>
      </c>
      <c r="W42" s="4"/>
      <c r="X42" s="4"/>
    </row>
    <row r="43" spans="1:24" ht="15.75" thickBot="1" x14ac:dyDescent="0.3">
      <c r="A43" s="27">
        <v>45505</v>
      </c>
      <c r="B43" s="23">
        <v>12344444.316666665</v>
      </c>
      <c r="C43" s="28">
        <v>10687762.639999999</v>
      </c>
      <c r="D43" s="23"/>
      <c r="E43" s="23"/>
      <c r="F43" s="23"/>
      <c r="G43" s="23"/>
      <c r="H43" s="23"/>
      <c r="I43" s="23"/>
      <c r="J43" s="28">
        <v>3380000</v>
      </c>
      <c r="K43" s="24"/>
      <c r="L43" s="25"/>
      <c r="M43" s="25"/>
      <c r="N43" s="25"/>
      <c r="O43" s="29"/>
      <c r="P43" s="30"/>
      <c r="Q43" s="30"/>
      <c r="R43" s="30"/>
      <c r="S43" s="30"/>
      <c r="T43" s="30"/>
      <c r="U43" s="30"/>
      <c r="V43" s="26">
        <f t="shared" si="0"/>
        <v>0</v>
      </c>
      <c r="W43" s="4"/>
      <c r="X43" s="4"/>
    </row>
    <row r="44" spans="1:24" ht="15.75" thickBot="1" x14ac:dyDescent="0.3">
      <c r="A44" s="21">
        <v>45536</v>
      </c>
      <c r="B44" s="23"/>
      <c r="C44" s="28"/>
      <c r="D44" s="23"/>
      <c r="E44" s="23"/>
      <c r="F44" s="23"/>
      <c r="G44" s="23"/>
      <c r="H44" s="23"/>
      <c r="I44" s="23"/>
      <c r="J44" s="28"/>
      <c r="K44" s="24"/>
      <c r="L44" s="25"/>
      <c r="M44" s="25"/>
      <c r="N44" s="25"/>
      <c r="O44" s="29"/>
      <c r="P44" s="30"/>
      <c r="Q44" s="30"/>
      <c r="R44" s="30"/>
      <c r="S44" s="30"/>
      <c r="T44" s="30"/>
      <c r="U44" s="30"/>
      <c r="V44" s="26">
        <f t="shared" si="0"/>
        <v>0</v>
      </c>
      <c r="W44" s="4"/>
      <c r="X44" s="4"/>
    </row>
    <row r="45" spans="1:24" ht="15.75" thickBot="1" x14ac:dyDescent="0.3">
      <c r="A45" s="27">
        <v>45566</v>
      </c>
      <c r="B45" s="23"/>
      <c r="C45" s="28"/>
      <c r="D45" s="28"/>
      <c r="E45" s="28"/>
      <c r="F45" s="28"/>
      <c r="G45" s="28"/>
      <c r="H45" s="28"/>
      <c r="I45" s="28"/>
      <c r="J45" s="28"/>
      <c r="K45" s="24"/>
      <c r="L45" s="25"/>
      <c r="M45" s="25"/>
      <c r="N45" s="25"/>
      <c r="O45" s="29"/>
      <c r="P45" s="30"/>
      <c r="Q45" s="30"/>
      <c r="R45" s="30"/>
      <c r="S45" s="30"/>
      <c r="T45" s="30"/>
      <c r="U45" s="30"/>
      <c r="V45" s="26">
        <f t="shared" si="0"/>
        <v>0</v>
      </c>
      <c r="W45" s="4"/>
      <c r="X45" s="4"/>
    </row>
    <row r="46" spans="1:24" ht="15.75" thickBot="1" x14ac:dyDescent="0.3">
      <c r="A46" s="21">
        <v>45597</v>
      </c>
      <c r="B46" s="23"/>
      <c r="C46" s="28"/>
      <c r="D46" s="28"/>
      <c r="E46" s="28"/>
      <c r="F46" s="28"/>
      <c r="G46" s="28"/>
      <c r="H46" s="28"/>
      <c r="I46" s="28"/>
      <c r="J46" s="28"/>
      <c r="K46" s="24"/>
      <c r="L46" s="25"/>
      <c r="M46" s="25"/>
      <c r="N46" s="25"/>
      <c r="O46" s="29"/>
      <c r="P46" s="30"/>
      <c r="Q46" s="30"/>
      <c r="R46" s="30"/>
      <c r="S46" s="30"/>
      <c r="T46" s="30"/>
      <c r="U46" s="30"/>
      <c r="V46" s="26">
        <f t="shared" si="0"/>
        <v>0</v>
      </c>
      <c r="W46" s="4"/>
      <c r="X46" s="4"/>
    </row>
    <row r="47" spans="1:24" ht="15.75" thickBot="1" x14ac:dyDescent="0.3">
      <c r="A47" s="27">
        <v>45627</v>
      </c>
      <c r="B47" s="23"/>
      <c r="C47" s="28"/>
      <c r="D47" s="28"/>
      <c r="E47" s="28"/>
      <c r="F47" s="28"/>
      <c r="G47" s="28"/>
      <c r="H47" s="28"/>
      <c r="I47" s="28"/>
      <c r="J47" s="28"/>
      <c r="K47" s="24"/>
      <c r="L47" s="25"/>
      <c r="M47" s="25"/>
      <c r="N47" s="25"/>
      <c r="O47" s="29"/>
      <c r="P47" s="30"/>
      <c r="Q47" s="30"/>
      <c r="R47" s="30"/>
      <c r="S47" s="30"/>
      <c r="T47" s="30"/>
      <c r="U47" s="30"/>
      <c r="V47" s="26">
        <f t="shared" si="0"/>
        <v>0</v>
      </c>
      <c r="W47" s="4"/>
      <c r="X47" s="4"/>
    </row>
    <row r="48" spans="1:24" ht="15.75" thickBot="1" x14ac:dyDescent="0.3">
      <c r="A48" s="32"/>
      <c r="B48" s="33">
        <f t="shared" ref="B48:J48" si="1">SUM(B22:B47)</f>
        <v>165731199.20666665</v>
      </c>
      <c r="C48" s="33">
        <f t="shared" si="1"/>
        <v>143609626.23333332</v>
      </c>
      <c r="D48" s="33">
        <f t="shared" si="1"/>
        <v>135820952.26000002</v>
      </c>
      <c r="E48" s="33">
        <f t="shared" si="1"/>
        <v>313025</v>
      </c>
      <c r="F48" s="33">
        <f t="shared" si="1"/>
        <v>40080.76</v>
      </c>
      <c r="G48" s="33">
        <f t="shared" si="1"/>
        <v>59158799</v>
      </c>
      <c r="H48" s="33">
        <f t="shared" si="1"/>
        <v>3564818.77</v>
      </c>
      <c r="I48" s="33">
        <f t="shared" si="1"/>
        <v>21027.83</v>
      </c>
      <c r="J48" s="33">
        <f t="shared" si="1"/>
        <v>38286973.640000001</v>
      </c>
      <c r="K48" s="33"/>
      <c r="L48" s="33">
        <f t="shared" ref="L48:V48" si="2">SUM(L22:L47)</f>
        <v>53921040.060000002</v>
      </c>
      <c r="M48" s="33">
        <f t="shared" si="2"/>
        <v>3493058.77</v>
      </c>
      <c r="N48" s="33">
        <f t="shared" si="2"/>
        <v>0</v>
      </c>
      <c r="O48" s="33">
        <f t="shared" si="2"/>
        <v>0</v>
      </c>
      <c r="P48" s="34">
        <f t="shared" si="2"/>
        <v>0</v>
      </c>
      <c r="Q48" s="34">
        <f t="shared" si="2"/>
        <v>0</v>
      </c>
      <c r="R48" s="34">
        <f t="shared" si="2"/>
        <v>1923732.64</v>
      </c>
      <c r="S48" s="34">
        <f t="shared" si="2"/>
        <v>71760</v>
      </c>
      <c r="T48" s="34">
        <f t="shared" si="2"/>
        <v>3314026.3000000003</v>
      </c>
      <c r="U48" s="34">
        <f t="shared" si="2"/>
        <v>0</v>
      </c>
      <c r="V48" s="34">
        <f t="shared" si="2"/>
        <v>62723617.770000011</v>
      </c>
      <c r="W48" s="4"/>
      <c r="X48" s="4"/>
    </row>
    <row r="49" spans="1:24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7"/>
      <c r="L49" s="36"/>
      <c r="M49" s="36"/>
      <c r="N49" s="36"/>
      <c r="O49" s="36"/>
      <c r="P49" s="38"/>
      <c r="Q49" s="38"/>
      <c r="R49" s="38"/>
      <c r="S49" s="38"/>
      <c r="T49" s="38"/>
      <c r="U49" s="38"/>
      <c r="V49" s="38"/>
      <c r="W49" s="4"/>
      <c r="X49" s="4"/>
    </row>
    <row r="50" spans="1:24" ht="36.75" customHeight="1" x14ac:dyDescent="0.25">
      <c r="A50" s="39" t="s">
        <v>30</v>
      </c>
      <c r="B50" s="39"/>
      <c r="C50" s="39"/>
      <c r="D50" s="39"/>
      <c r="E50" s="39"/>
      <c r="F50" s="36"/>
      <c r="G50" s="36"/>
      <c r="H50" s="36"/>
      <c r="J50" s="36"/>
      <c r="K50" s="37"/>
      <c r="L50" s="36"/>
      <c r="M50" s="36"/>
      <c r="N50" s="36"/>
      <c r="O50" s="36"/>
      <c r="P50" s="38"/>
      <c r="Q50" s="38"/>
      <c r="R50" s="38"/>
      <c r="S50" s="38"/>
      <c r="T50" s="38"/>
      <c r="U50" s="38"/>
      <c r="V50" s="38"/>
      <c r="W50" s="4"/>
      <c r="X50" s="4"/>
    </row>
    <row r="51" spans="1:24" ht="15" customHeight="1" x14ac:dyDescent="0.25">
      <c r="A51" s="41" t="s">
        <v>31</v>
      </c>
      <c r="B51" s="41"/>
      <c r="C51" s="41"/>
      <c r="D51" s="41"/>
      <c r="E51" s="41"/>
      <c r="F51" s="36"/>
      <c r="G51" s="36"/>
      <c r="H51" s="36"/>
      <c r="J51" s="36"/>
      <c r="K51" s="37"/>
      <c r="L51" s="36"/>
      <c r="M51" s="36"/>
      <c r="N51" s="36"/>
      <c r="O51" s="36"/>
      <c r="P51" s="38"/>
      <c r="Q51" s="38"/>
      <c r="R51" s="38"/>
      <c r="S51" s="38"/>
      <c r="T51" s="38"/>
      <c r="U51" s="38"/>
      <c r="V51" s="38"/>
      <c r="W51" s="4"/>
      <c r="X51" s="4"/>
    </row>
    <row r="52" spans="1:24" ht="36" customHeight="1" x14ac:dyDescent="0.25">
      <c r="A52" s="42" t="s">
        <v>32</v>
      </c>
      <c r="B52" s="42"/>
      <c r="C52" s="42"/>
      <c r="D52" s="42"/>
      <c r="E52" s="42"/>
      <c r="F52" s="36"/>
      <c r="G52" s="36"/>
      <c r="H52" s="36"/>
      <c r="J52" s="36"/>
      <c r="K52" s="37"/>
      <c r="L52" s="36"/>
      <c r="M52" s="36"/>
      <c r="N52" s="36"/>
      <c r="O52" s="36"/>
      <c r="P52" s="38"/>
      <c r="Q52" s="38"/>
      <c r="R52" s="38"/>
      <c r="S52" s="38"/>
      <c r="T52" s="38"/>
      <c r="U52" s="38"/>
      <c r="V52" s="38"/>
      <c r="W52" s="4"/>
      <c r="X52" s="4"/>
    </row>
    <row r="53" spans="1:24" ht="18.75" customHeight="1" x14ac:dyDescent="0.25">
      <c r="A53" s="42" t="s">
        <v>33</v>
      </c>
      <c r="B53" s="42"/>
      <c r="C53" s="42"/>
      <c r="D53" s="42"/>
      <c r="E53" s="42"/>
      <c r="F53" s="36"/>
      <c r="G53" s="36"/>
      <c r="H53" s="36"/>
      <c r="J53" s="36"/>
      <c r="K53" s="37"/>
      <c r="L53" s="36"/>
      <c r="M53" s="36"/>
      <c r="N53" s="36"/>
      <c r="O53" s="36"/>
      <c r="P53" s="38"/>
      <c r="Q53" s="38"/>
      <c r="R53" s="38"/>
      <c r="S53" s="38"/>
      <c r="T53" s="38"/>
      <c r="U53" s="38"/>
      <c r="V53" s="38"/>
      <c r="W53" s="4"/>
      <c r="X53" s="4"/>
    </row>
    <row r="54" spans="1:24" ht="18.75" customHeight="1" x14ac:dyDescent="0.25">
      <c r="A54" s="42" t="s">
        <v>34</v>
      </c>
      <c r="B54" s="42"/>
      <c r="C54" s="42"/>
      <c r="D54" s="42"/>
      <c r="E54" s="42"/>
      <c r="F54" s="36"/>
      <c r="G54" s="36"/>
      <c r="H54" s="36"/>
      <c r="J54" s="36"/>
      <c r="K54" s="37"/>
      <c r="L54" s="36"/>
      <c r="M54" s="36"/>
      <c r="N54" s="36"/>
      <c r="O54" s="36"/>
      <c r="P54" s="38"/>
      <c r="Q54" s="38"/>
      <c r="R54" s="38"/>
      <c r="S54" s="38"/>
      <c r="T54" s="38"/>
      <c r="U54" s="38"/>
      <c r="V54" s="38"/>
      <c r="W54" s="4"/>
      <c r="X54" s="4"/>
    </row>
    <row r="55" spans="1:24" ht="18.75" customHeight="1" x14ac:dyDescent="0.25">
      <c r="A55" s="42" t="s">
        <v>35</v>
      </c>
      <c r="B55" s="42"/>
      <c r="C55" s="42"/>
      <c r="D55" s="42"/>
      <c r="E55" s="42"/>
      <c r="F55" s="37"/>
      <c r="G55" s="37"/>
      <c r="H55" s="37"/>
      <c r="J55" s="37"/>
      <c r="K55" s="37"/>
      <c r="L55" s="43"/>
      <c r="M55" s="36"/>
      <c r="N55" s="37"/>
      <c r="O55" s="37"/>
      <c r="P55" s="35"/>
      <c r="Q55" s="35"/>
      <c r="R55" s="35"/>
      <c r="S55" s="35"/>
      <c r="T55" s="35"/>
      <c r="U55" s="35"/>
      <c r="V55" s="35"/>
      <c r="W55" s="4"/>
      <c r="X55" s="4"/>
    </row>
    <row r="56" spans="1:24" ht="18.75" customHeight="1" x14ac:dyDescent="0.25">
      <c r="A56" s="42" t="s">
        <v>36</v>
      </c>
      <c r="B56" s="42"/>
      <c r="C56" s="42"/>
      <c r="D56" s="42"/>
      <c r="E56" s="42"/>
      <c r="F56" s="37"/>
      <c r="G56" s="37"/>
      <c r="H56" s="37"/>
      <c r="I56" s="37"/>
      <c r="J56" s="37"/>
      <c r="K56" s="37"/>
      <c r="L56" s="43"/>
      <c r="M56" s="36"/>
      <c r="N56" s="37"/>
      <c r="O56" s="37"/>
      <c r="P56" s="35"/>
      <c r="Q56" s="35"/>
      <c r="R56" s="35"/>
      <c r="S56" s="35"/>
      <c r="T56" s="35"/>
      <c r="U56" s="35"/>
      <c r="V56" s="35"/>
      <c r="W56" s="4"/>
      <c r="X56" s="4"/>
    </row>
    <row r="57" spans="1:24" x14ac:dyDescent="0.25">
      <c r="A57" s="35"/>
      <c r="B57" s="37"/>
      <c r="C57" s="37"/>
      <c r="D57" s="37"/>
      <c r="E57" s="37"/>
      <c r="F57" s="37"/>
      <c r="G57" s="43"/>
      <c r="H57" s="37"/>
      <c r="I57" s="37"/>
      <c r="J57" s="37"/>
      <c r="K57" s="37"/>
      <c r="L57" s="37"/>
      <c r="M57" s="36"/>
      <c r="N57" s="37"/>
      <c r="O57" s="37"/>
      <c r="P57" s="35"/>
      <c r="Q57" s="35"/>
      <c r="R57" s="35"/>
      <c r="S57" s="35"/>
      <c r="T57" s="35"/>
      <c r="U57" s="35"/>
      <c r="V57" s="35"/>
      <c r="W57" s="4"/>
      <c r="X57" s="4"/>
    </row>
    <row r="58" spans="1:24" ht="15.75" customHeight="1" x14ac:dyDescent="0.25">
      <c r="A58" s="39" t="s">
        <v>37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7"/>
      <c r="M58" s="36"/>
      <c r="N58" s="37"/>
      <c r="O58" s="37"/>
      <c r="P58" s="35"/>
      <c r="Q58" s="35"/>
      <c r="R58" s="35"/>
      <c r="S58" s="35"/>
      <c r="T58" s="35"/>
      <c r="U58" s="35"/>
      <c r="V58" s="35"/>
      <c r="W58" s="4"/>
      <c r="X58" s="4"/>
    </row>
    <row r="59" spans="1:24" ht="38.25" customHeight="1" x14ac:dyDescent="0.25">
      <c r="A59" s="41" t="s">
        <v>31</v>
      </c>
      <c r="B59" s="41"/>
      <c r="C59" s="41"/>
      <c r="D59" s="41"/>
      <c r="E59" s="41"/>
      <c r="F59" s="44" t="s">
        <v>38</v>
      </c>
      <c r="G59" s="44" t="s">
        <v>39</v>
      </c>
      <c r="H59" s="44" t="s">
        <v>40</v>
      </c>
      <c r="I59" s="45" t="s">
        <v>41</v>
      </c>
      <c r="J59" s="45" t="s">
        <v>42</v>
      </c>
      <c r="K59" s="44" t="s">
        <v>43</v>
      </c>
      <c r="L59" s="37"/>
      <c r="M59" s="36"/>
      <c r="N59" s="37"/>
      <c r="O59" s="37"/>
      <c r="P59" s="35"/>
      <c r="Q59" s="35"/>
      <c r="R59" s="35"/>
      <c r="S59" s="35"/>
      <c r="T59" s="35"/>
      <c r="U59" s="35"/>
      <c r="V59" s="35"/>
      <c r="W59" s="4"/>
      <c r="X59" s="4"/>
    </row>
    <row r="60" spans="1:24" ht="54.75" customHeight="1" x14ac:dyDescent="0.25">
      <c r="A60" s="42" t="s">
        <v>44</v>
      </c>
      <c r="B60" s="42"/>
      <c r="C60" s="42"/>
      <c r="D60" s="42"/>
      <c r="E60" s="42"/>
      <c r="F60" s="46">
        <v>427777.16</v>
      </c>
      <c r="G60" s="47" t="s">
        <v>45</v>
      </c>
      <c r="H60" s="48">
        <v>201800010008207</v>
      </c>
      <c r="I60" s="49">
        <v>45261</v>
      </c>
      <c r="J60" s="49">
        <v>45292</v>
      </c>
      <c r="K60" s="47" t="s">
        <v>46</v>
      </c>
      <c r="L60" s="50"/>
      <c r="M60" s="51"/>
      <c r="N60" s="51"/>
      <c r="O60" s="51"/>
      <c r="P60" s="37"/>
      <c r="Q60" s="35"/>
      <c r="R60" s="35"/>
      <c r="S60" s="35"/>
      <c r="T60" s="35"/>
      <c r="U60" s="35"/>
      <c r="V60" s="35"/>
      <c r="W60" s="4"/>
      <c r="X60" s="4"/>
    </row>
    <row r="61" spans="1:24" ht="72" customHeight="1" x14ac:dyDescent="0.25">
      <c r="A61" s="42" t="s">
        <v>44</v>
      </c>
      <c r="B61" s="42"/>
      <c r="C61" s="42"/>
      <c r="D61" s="42"/>
      <c r="E61" s="42"/>
      <c r="F61" s="46">
        <f>(3033939.94)</f>
        <v>3033939.94</v>
      </c>
      <c r="G61" s="47" t="s">
        <v>45</v>
      </c>
      <c r="H61" s="48">
        <v>201800010008207</v>
      </c>
      <c r="I61" s="49">
        <v>45292</v>
      </c>
      <c r="J61" s="49">
        <v>45292</v>
      </c>
      <c r="K61" s="47" t="s">
        <v>46</v>
      </c>
      <c r="L61" s="50"/>
      <c r="M61" s="51"/>
      <c r="N61" s="51"/>
      <c r="O61" s="51"/>
      <c r="P61" s="37"/>
      <c r="Q61" s="35"/>
      <c r="R61" s="35"/>
      <c r="S61" s="35"/>
      <c r="T61" s="35"/>
      <c r="U61" s="35"/>
      <c r="V61" s="35"/>
      <c r="W61" s="4"/>
      <c r="X61" s="4"/>
    </row>
    <row r="62" spans="1:24" ht="25.5" customHeight="1" x14ac:dyDescent="0.25">
      <c r="A62" s="42" t="s">
        <v>44</v>
      </c>
      <c r="B62" s="42"/>
      <c r="C62" s="42"/>
      <c r="D62" s="42"/>
      <c r="E62" s="42"/>
      <c r="F62" s="52">
        <f>(1876317.96)</f>
        <v>1876317.96</v>
      </c>
      <c r="G62" s="47" t="s">
        <v>45</v>
      </c>
      <c r="H62" s="48">
        <v>201800010008207</v>
      </c>
      <c r="I62" s="49">
        <v>45323</v>
      </c>
      <c r="J62" s="49">
        <v>45323</v>
      </c>
      <c r="K62" s="47" t="s">
        <v>46</v>
      </c>
      <c r="L62" s="50"/>
      <c r="M62" s="51"/>
      <c r="N62" s="51"/>
      <c r="O62" s="51"/>
      <c r="P62" s="37"/>
      <c r="Q62" s="35"/>
      <c r="R62" s="35"/>
      <c r="S62" s="35"/>
      <c r="T62" s="35"/>
      <c r="U62" s="35"/>
      <c r="V62" s="35"/>
      <c r="W62" s="4"/>
      <c r="X62" s="4"/>
    </row>
    <row r="63" spans="1:24" ht="25.5" customHeight="1" x14ac:dyDescent="0.25">
      <c r="A63" s="42" t="s">
        <v>44</v>
      </c>
      <c r="B63" s="42"/>
      <c r="C63" s="42"/>
      <c r="D63" s="42"/>
      <c r="E63" s="42"/>
      <c r="F63" s="52">
        <v>1039372.0499999998</v>
      </c>
      <c r="G63" s="47" t="s">
        <v>45</v>
      </c>
      <c r="H63" s="48">
        <v>201800010008207</v>
      </c>
      <c r="I63" s="49">
        <v>45323</v>
      </c>
      <c r="J63" s="49">
        <v>45323</v>
      </c>
      <c r="K63" s="47" t="s">
        <v>46</v>
      </c>
      <c r="L63" s="50"/>
      <c r="M63" s="51"/>
      <c r="N63" s="51"/>
      <c r="O63" s="51"/>
      <c r="P63" s="37"/>
      <c r="Q63" s="35"/>
      <c r="R63" s="35"/>
      <c r="S63" s="35"/>
      <c r="T63" s="35"/>
      <c r="U63" s="35"/>
      <c r="V63" s="35"/>
      <c r="W63" s="4"/>
      <c r="X63" s="4"/>
    </row>
    <row r="64" spans="1:24" ht="25.5" customHeight="1" x14ac:dyDescent="0.25">
      <c r="A64" s="42" t="s">
        <v>44</v>
      </c>
      <c r="B64" s="42"/>
      <c r="C64" s="42"/>
      <c r="D64" s="42"/>
      <c r="E64" s="42"/>
      <c r="F64" s="53">
        <v>3200000</v>
      </c>
      <c r="G64" s="47" t="s">
        <v>45</v>
      </c>
      <c r="H64" s="48">
        <v>201800010008207</v>
      </c>
      <c r="I64" s="49">
        <v>45352</v>
      </c>
      <c r="J64" s="49">
        <v>45352</v>
      </c>
      <c r="K64" s="47" t="s">
        <v>46</v>
      </c>
      <c r="L64" s="50"/>
      <c r="M64" s="51"/>
      <c r="N64" s="51"/>
      <c r="O64" s="51"/>
      <c r="P64" s="37"/>
      <c r="Q64" s="35"/>
      <c r="R64" s="35"/>
      <c r="S64" s="35"/>
      <c r="T64" s="35"/>
      <c r="U64" s="35"/>
      <c r="V64" s="35"/>
      <c r="W64" s="4"/>
      <c r="X64" s="4"/>
    </row>
    <row r="65" spans="1:24" ht="25.5" customHeight="1" x14ac:dyDescent="0.25">
      <c r="A65" s="42" t="s">
        <v>44</v>
      </c>
      <c r="B65" s="42"/>
      <c r="C65" s="42"/>
      <c r="D65" s="42"/>
      <c r="E65" s="42"/>
      <c r="F65" s="53">
        <v>3200000</v>
      </c>
      <c r="G65" s="47" t="s">
        <v>45</v>
      </c>
      <c r="H65" s="48">
        <v>201800010008207</v>
      </c>
      <c r="I65" s="49">
        <v>45383</v>
      </c>
      <c r="J65" s="49">
        <v>45383</v>
      </c>
      <c r="K65" s="47" t="s">
        <v>46</v>
      </c>
      <c r="L65" s="50"/>
      <c r="M65" s="51"/>
      <c r="N65" s="51"/>
      <c r="O65" s="51"/>
      <c r="P65" s="37"/>
      <c r="Q65" s="35"/>
      <c r="R65" s="35"/>
      <c r="S65" s="35"/>
      <c r="T65" s="35"/>
      <c r="U65" s="35"/>
      <c r="V65" s="35"/>
      <c r="W65" s="4"/>
      <c r="X65" s="4"/>
    </row>
    <row r="66" spans="1:24" ht="25.5" customHeight="1" x14ac:dyDescent="0.25">
      <c r="A66" s="42" t="s">
        <v>44</v>
      </c>
      <c r="B66" s="42"/>
      <c r="C66" s="42"/>
      <c r="D66" s="42"/>
      <c r="E66" s="42"/>
      <c r="F66" s="53">
        <v>3200000</v>
      </c>
      <c r="G66" s="47" t="s">
        <v>45</v>
      </c>
      <c r="H66" s="48">
        <v>201800010008207</v>
      </c>
      <c r="I66" s="49">
        <v>45413</v>
      </c>
      <c r="J66" s="49">
        <v>45413</v>
      </c>
      <c r="K66" s="47" t="s">
        <v>46</v>
      </c>
      <c r="L66" s="50"/>
      <c r="M66" s="51"/>
      <c r="N66" s="51"/>
      <c r="O66" s="51"/>
      <c r="P66" s="37"/>
      <c r="Q66" s="35"/>
      <c r="R66" s="35"/>
      <c r="S66" s="35"/>
      <c r="T66" s="35"/>
      <c r="U66" s="35"/>
      <c r="V66" s="35"/>
      <c r="W66" s="4"/>
      <c r="X66" s="4"/>
    </row>
    <row r="67" spans="1:24" ht="25.5" customHeight="1" x14ac:dyDescent="0.25">
      <c r="A67" s="42" t="s">
        <v>44</v>
      </c>
      <c r="B67" s="42"/>
      <c r="C67" s="42"/>
      <c r="D67" s="42"/>
      <c r="E67" s="42"/>
      <c r="F67" s="53">
        <v>3200000</v>
      </c>
      <c r="G67" s="47" t="s">
        <v>45</v>
      </c>
      <c r="H67" s="48">
        <v>201800010008207</v>
      </c>
      <c r="I67" s="49">
        <v>45444</v>
      </c>
      <c r="J67" s="49">
        <v>45444</v>
      </c>
      <c r="K67" s="47" t="s">
        <v>46</v>
      </c>
      <c r="L67" s="50"/>
      <c r="M67" s="51"/>
      <c r="N67" s="51"/>
      <c r="O67" s="51"/>
      <c r="P67" s="37"/>
      <c r="Q67" s="35"/>
      <c r="R67" s="35"/>
      <c r="S67" s="35"/>
      <c r="T67" s="35"/>
      <c r="U67" s="35"/>
      <c r="V67" s="35"/>
      <c r="W67" s="4"/>
      <c r="X67" s="4"/>
    </row>
    <row r="68" spans="1:24" ht="25.5" customHeight="1" x14ac:dyDescent="0.25">
      <c r="A68" s="42" t="s">
        <v>44</v>
      </c>
      <c r="B68" s="42"/>
      <c r="C68" s="42"/>
      <c r="D68" s="42"/>
      <c r="E68" s="42"/>
      <c r="F68" s="53">
        <v>3200000</v>
      </c>
      <c r="G68" s="47" t="s">
        <v>45</v>
      </c>
      <c r="H68" s="48">
        <v>201800010008207</v>
      </c>
      <c r="I68" s="49">
        <v>45474</v>
      </c>
      <c r="J68" s="49">
        <v>45474</v>
      </c>
      <c r="K68" s="47" t="s">
        <v>46</v>
      </c>
      <c r="L68" s="50"/>
      <c r="M68" s="51"/>
      <c r="N68" s="51"/>
      <c r="O68" s="51"/>
      <c r="P68" s="37"/>
      <c r="Q68" s="35"/>
      <c r="R68" s="35"/>
      <c r="S68" s="35"/>
      <c r="T68" s="35"/>
      <c r="U68" s="35"/>
      <c r="V68" s="35"/>
      <c r="W68" s="4"/>
      <c r="X68" s="4"/>
    </row>
    <row r="69" spans="1:24" ht="25.5" customHeight="1" x14ac:dyDescent="0.25">
      <c r="A69" s="42" t="s">
        <v>44</v>
      </c>
      <c r="B69" s="42"/>
      <c r="C69" s="42"/>
      <c r="D69" s="42"/>
      <c r="E69" s="42"/>
      <c r="F69" s="53">
        <v>3200000</v>
      </c>
      <c r="G69" s="47" t="s">
        <v>45</v>
      </c>
      <c r="H69" s="48">
        <v>201800010008207</v>
      </c>
      <c r="I69" s="49">
        <v>45505</v>
      </c>
      <c r="J69" s="49">
        <v>45505</v>
      </c>
      <c r="K69" s="47" t="s">
        <v>46</v>
      </c>
      <c r="L69" s="50"/>
      <c r="M69" s="51"/>
      <c r="N69" s="51"/>
      <c r="O69" s="51"/>
      <c r="P69" s="37"/>
      <c r="Q69" s="35"/>
      <c r="R69" s="35"/>
      <c r="S69" s="35"/>
      <c r="T69" s="35"/>
      <c r="U69" s="35"/>
      <c r="V69" s="35"/>
      <c r="W69" s="4"/>
      <c r="X69" s="4"/>
    </row>
    <row r="70" spans="1:24" ht="25.5" customHeight="1" x14ac:dyDescent="0.25">
      <c r="A70" s="42" t="s">
        <v>44</v>
      </c>
      <c r="B70" s="42"/>
      <c r="C70" s="42"/>
      <c r="D70" s="42"/>
      <c r="E70" s="42"/>
      <c r="F70" s="54"/>
      <c r="G70" s="47" t="s">
        <v>45</v>
      </c>
      <c r="H70" s="48">
        <v>201800010008207</v>
      </c>
      <c r="I70" s="49">
        <v>45536</v>
      </c>
      <c r="J70" s="49">
        <v>45536</v>
      </c>
      <c r="K70" s="47" t="s">
        <v>46</v>
      </c>
      <c r="L70" s="50"/>
      <c r="M70" s="51"/>
      <c r="N70" s="51"/>
      <c r="O70" s="51"/>
      <c r="P70" s="37"/>
      <c r="Q70" s="35"/>
      <c r="R70" s="35"/>
      <c r="S70" s="35"/>
      <c r="T70" s="35"/>
      <c r="U70" s="35"/>
      <c r="V70" s="35"/>
      <c r="W70" s="4"/>
      <c r="X70" s="4"/>
    </row>
    <row r="71" spans="1:24" ht="25.5" customHeight="1" x14ac:dyDescent="0.25">
      <c r="A71" s="42" t="s">
        <v>44</v>
      </c>
      <c r="B71" s="42"/>
      <c r="C71" s="42"/>
      <c r="D71" s="42"/>
      <c r="E71" s="42"/>
      <c r="F71" s="55"/>
      <c r="G71" s="47" t="s">
        <v>45</v>
      </c>
      <c r="H71" s="48">
        <v>201800010008207</v>
      </c>
      <c r="I71" s="49">
        <v>45566</v>
      </c>
      <c r="J71" s="49">
        <v>45566</v>
      </c>
      <c r="K71" s="47" t="s">
        <v>46</v>
      </c>
      <c r="L71" s="50"/>
      <c r="M71" s="51"/>
      <c r="N71" s="51"/>
      <c r="O71" s="51"/>
      <c r="P71" s="37"/>
      <c r="Q71" s="35"/>
      <c r="R71" s="35"/>
      <c r="S71" s="35"/>
      <c r="T71" s="35"/>
      <c r="U71" s="35"/>
      <c r="V71" s="35"/>
      <c r="W71" s="4"/>
      <c r="X71" s="4"/>
    </row>
    <row r="72" spans="1:24" ht="25.5" customHeight="1" x14ac:dyDescent="0.25">
      <c r="A72" s="42" t="s">
        <v>44</v>
      </c>
      <c r="B72" s="42"/>
      <c r="C72" s="42"/>
      <c r="D72" s="42"/>
      <c r="E72" s="42"/>
      <c r="F72" s="55"/>
      <c r="G72" s="47" t="s">
        <v>45</v>
      </c>
      <c r="H72" s="48">
        <v>201800010008207</v>
      </c>
      <c r="I72" s="49">
        <v>45597</v>
      </c>
      <c r="J72" s="49">
        <v>45597</v>
      </c>
      <c r="K72" s="47" t="s">
        <v>46</v>
      </c>
      <c r="L72" s="50"/>
      <c r="M72" s="51"/>
      <c r="N72" s="51"/>
      <c r="O72" s="51"/>
      <c r="P72" s="37"/>
      <c r="Q72" s="35"/>
      <c r="R72" s="35"/>
      <c r="S72" s="35"/>
      <c r="T72" s="35"/>
      <c r="U72" s="35"/>
      <c r="V72" s="35"/>
      <c r="W72" s="4"/>
      <c r="X72" s="4"/>
    </row>
    <row r="73" spans="1:24" ht="25.5" customHeight="1" x14ac:dyDescent="0.25">
      <c r="A73" s="42" t="s">
        <v>44</v>
      </c>
      <c r="B73" s="42"/>
      <c r="C73" s="42"/>
      <c r="D73" s="42"/>
      <c r="E73" s="42"/>
      <c r="F73" s="55"/>
      <c r="G73" s="47" t="s">
        <v>45</v>
      </c>
      <c r="H73" s="48">
        <v>201800010008207</v>
      </c>
      <c r="I73" s="49">
        <v>45627</v>
      </c>
      <c r="J73" s="49">
        <v>45627</v>
      </c>
      <c r="K73" s="47" t="s">
        <v>46</v>
      </c>
      <c r="L73" s="50"/>
      <c r="M73" s="51"/>
      <c r="N73" s="51"/>
      <c r="O73" s="51"/>
      <c r="P73" s="37"/>
      <c r="Q73" s="35"/>
      <c r="R73" s="35"/>
      <c r="S73" s="35"/>
      <c r="T73" s="35"/>
      <c r="U73" s="35"/>
      <c r="V73" s="35"/>
      <c r="W73" s="4"/>
      <c r="X73" s="4"/>
    </row>
    <row r="74" spans="1:24" ht="50.25" customHeight="1" x14ac:dyDescent="0.25">
      <c r="A74" s="42" t="s">
        <v>47</v>
      </c>
      <c r="B74" s="42"/>
      <c r="C74" s="42"/>
      <c r="D74" s="42"/>
      <c r="E74" s="42"/>
      <c r="F74" s="46">
        <f>132249.02</f>
        <v>132249.01999999999</v>
      </c>
      <c r="G74" s="47" t="s">
        <v>45</v>
      </c>
      <c r="H74" s="48">
        <v>201800010008207</v>
      </c>
      <c r="I74" s="49">
        <v>45292</v>
      </c>
      <c r="J74" s="49">
        <v>45292</v>
      </c>
      <c r="K74" s="47" t="s">
        <v>46</v>
      </c>
      <c r="L74" s="50"/>
      <c r="M74" s="51"/>
      <c r="N74" s="51"/>
      <c r="O74" s="51"/>
      <c r="P74" s="37"/>
      <c r="Q74" s="35"/>
      <c r="R74" s="35"/>
      <c r="S74" s="35"/>
      <c r="T74" s="35"/>
      <c r="U74" s="35"/>
      <c r="V74" s="35"/>
      <c r="W74" s="4"/>
      <c r="X74" s="4"/>
    </row>
    <row r="75" spans="1:24" ht="49.5" customHeight="1" x14ac:dyDescent="0.25">
      <c r="A75" s="42" t="s">
        <v>47</v>
      </c>
      <c r="B75" s="42"/>
      <c r="C75" s="42"/>
      <c r="D75" s="42"/>
      <c r="E75" s="42"/>
      <c r="F75" s="52">
        <f>(109731.2)</f>
        <v>109731.2</v>
      </c>
      <c r="G75" s="47" t="s">
        <v>45</v>
      </c>
      <c r="H75" s="48">
        <v>201800010008207</v>
      </c>
      <c r="I75" s="49">
        <v>45323</v>
      </c>
      <c r="J75" s="49">
        <v>45323</v>
      </c>
      <c r="K75" s="47" t="s">
        <v>46</v>
      </c>
      <c r="L75" s="50"/>
      <c r="M75" s="51"/>
      <c r="N75" s="51"/>
      <c r="O75" s="51"/>
      <c r="P75" s="37"/>
      <c r="Q75" s="35"/>
      <c r="R75" s="35"/>
      <c r="S75" s="35"/>
      <c r="T75" s="35"/>
      <c r="U75" s="35"/>
      <c r="V75" s="35"/>
      <c r="W75" s="4"/>
      <c r="X75" s="4"/>
    </row>
    <row r="76" spans="1:24" ht="25.5" customHeight="1" x14ac:dyDescent="0.25">
      <c r="A76" s="42" t="s">
        <v>47</v>
      </c>
      <c r="B76" s="42"/>
      <c r="C76" s="42"/>
      <c r="D76" s="42"/>
      <c r="E76" s="42"/>
      <c r="F76" s="54"/>
      <c r="G76" s="47" t="s">
        <v>45</v>
      </c>
      <c r="H76" s="48">
        <v>201800010008207</v>
      </c>
      <c r="I76" s="49">
        <v>45383</v>
      </c>
      <c r="J76" s="49">
        <v>45383</v>
      </c>
      <c r="K76" s="47" t="s">
        <v>46</v>
      </c>
      <c r="L76" s="50"/>
      <c r="M76" s="51"/>
      <c r="N76" s="51"/>
      <c r="O76" s="51"/>
      <c r="P76" s="37"/>
      <c r="Q76" s="35"/>
      <c r="R76" s="35"/>
      <c r="S76" s="35"/>
      <c r="T76" s="35"/>
      <c r="U76" s="35"/>
      <c r="V76" s="35"/>
      <c r="W76" s="4"/>
      <c r="X76" s="4"/>
    </row>
    <row r="77" spans="1:24" ht="25.5" customHeight="1" x14ac:dyDescent="0.25">
      <c r="A77" s="42" t="s">
        <v>47</v>
      </c>
      <c r="B77" s="42"/>
      <c r="C77" s="42"/>
      <c r="D77" s="42"/>
      <c r="E77" s="42"/>
      <c r="F77" s="54"/>
      <c r="G77" s="47" t="s">
        <v>45</v>
      </c>
      <c r="H77" s="48">
        <v>201800010008207</v>
      </c>
      <c r="I77" s="49">
        <v>45413</v>
      </c>
      <c r="J77" s="49">
        <v>45413</v>
      </c>
      <c r="K77" s="47" t="s">
        <v>46</v>
      </c>
      <c r="L77" s="50"/>
      <c r="M77" s="51"/>
      <c r="N77" s="51"/>
      <c r="O77" s="51"/>
      <c r="P77" s="37"/>
      <c r="Q77" s="35"/>
      <c r="R77" s="35"/>
      <c r="S77" s="35"/>
      <c r="T77" s="35"/>
      <c r="U77" s="35"/>
      <c r="V77" s="35"/>
      <c r="W77" s="4"/>
      <c r="X77" s="4"/>
    </row>
    <row r="78" spans="1:24" ht="25.5" customHeight="1" x14ac:dyDescent="0.25">
      <c r="A78" s="42" t="s">
        <v>47</v>
      </c>
      <c r="B78" s="42"/>
      <c r="C78" s="42"/>
      <c r="D78" s="42"/>
      <c r="E78" s="42"/>
      <c r="F78" s="54"/>
      <c r="G78" s="47" t="s">
        <v>45</v>
      </c>
      <c r="H78" s="48">
        <v>201800010008207</v>
      </c>
      <c r="I78" s="49">
        <v>45444</v>
      </c>
      <c r="J78" s="49">
        <v>45444</v>
      </c>
      <c r="K78" s="47" t="s">
        <v>46</v>
      </c>
      <c r="L78" s="50"/>
      <c r="M78" s="51"/>
      <c r="N78" s="51"/>
      <c r="O78" s="51"/>
      <c r="P78" s="37"/>
      <c r="Q78" s="35"/>
      <c r="R78" s="35"/>
      <c r="S78" s="35"/>
      <c r="T78" s="35"/>
      <c r="U78" s="35"/>
      <c r="V78" s="35"/>
      <c r="W78" s="4"/>
      <c r="X78" s="4"/>
    </row>
    <row r="79" spans="1:24" ht="25.5" customHeight="1" x14ac:dyDescent="0.25">
      <c r="A79" s="42" t="s">
        <v>47</v>
      </c>
      <c r="B79" s="42"/>
      <c r="C79" s="42"/>
      <c r="D79" s="42"/>
      <c r="E79" s="42"/>
      <c r="F79" s="54"/>
      <c r="G79" s="47" t="s">
        <v>45</v>
      </c>
      <c r="H79" s="48">
        <v>201800010008207</v>
      </c>
      <c r="I79" s="49">
        <v>45474</v>
      </c>
      <c r="J79" s="49">
        <v>45474</v>
      </c>
      <c r="K79" s="47" t="s">
        <v>46</v>
      </c>
      <c r="L79" s="50"/>
      <c r="M79" s="51"/>
      <c r="N79" s="51"/>
      <c r="O79" s="51"/>
      <c r="P79" s="37"/>
      <c r="Q79" s="35"/>
      <c r="R79" s="35"/>
      <c r="S79" s="35"/>
      <c r="T79" s="35"/>
      <c r="U79" s="35"/>
      <c r="V79" s="35"/>
      <c r="W79" s="4"/>
      <c r="X79" s="4"/>
    </row>
    <row r="80" spans="1:24" ht="25.5" customHeight="1" x14ac:dyDescent="0.25">
      <c r="A80" s="42" t="s">
        <v>47</v>
      </c>
      <c r="B80" s="42"/>
      <c r="C80" s="42"/>
      <c r="D80" s="42"/>
      <c r="E80" s="42"/>
      <c r="F80" s="54"/>
      <c r="G80" s="47" t="s">
        <v>45</v>
      </c>
      <c r="H80" s="48">
        <v>201800010008207</v>
      </c>
      <c r="I80" s="49">
        <v>45505</v>
      </c>
      <c r="J80" s="49">
        <v>45505</v>
      </c>
      <c r="K80" s="47" t="s">
        <v>46</v>
      </c>
      <c r="L80" s="50"/>
      <c r="M80" s="51"/>
      <c r="N80" s="51"/>
      <c r="O80" s="51"/>
      <c r="P80" s="37"/>
      <c r="Q80" s="35"/>
      <c r="R80" s="35"/>
      <c r="S80" s="35"/>
      <c r="T80" s="35"/>
      <c r="U80" s="35"/>
      <c r="V80" s="35"/>
      <c r="W80" s="4"/>
      <c r="X80" s="4"/>
    </row>
    <row r="81" spans="1:24" ht="25.5" customHeight="1" x14ac:dyDescent="0.25">
      <c r="A81" s="42" t="s">
        <v>47</v>
      </c>
      <c r="B81" s="42"/>
      <c r="C81" s="42"/>
      <c r="D81" s="42"/>
      <c r="E81" s="42"/>
      <c r="F81" s="54"/>
      <c r="G81" s="47" t="s">
        <v>45</v>
      </c>
      <c r="H81" s="48">
        <v>201800010008207</v>
      </c>
      <c r="I81" s="49">
        <v>45536</v>
      </c>
      <c r="J81" s="49">
        <v>45536</v>
      </c>
      <c r="K81" s="47" t="s">
        <v>46</v>
      </c>
      <c r="L81" s="50"/>
      <c r="M81" s="51"/>
      <c r="N81" s="51"/>
      <c r="O81" s="51"/>
      <c r="P81" s="37"/>
      <c r="Q81" s="35"/>
      <c r="R81" s="35"/>
      <c r="S81" s="35"/>
      <c r="T81" s="35"/>
      <c r="U81" s="35"/>
      <c r="V81" s="35"/>
      <c r="W81" s="4"/>
      <c r="X81" s="4"/>
    </row>
    <row r="82" spans="1:24" ht="25.5" customHeight="1" x14ac:dyDescent="0.25">
      <c r="A82" s="42" t="s">
        <v>47</v>
      </c>
      <c r="B82" s="42"/>
      <c r="C82" s="42"/>
      <c r="D82" s="42"/>
      <c r="E82" s="42"/>
      <c r="F82" s="54"/>
      <c r="G82" s="47" t="s">
        <v>45</v>
      </c>
      <c r="H82" s="48">
        <v>201800010008207</v>
      </c>
      <c r="I82" s="49">
        <v>45566</v>
      </c>
      <c r="J82" s="49">
        <v>45566</v>
      </c>
      <c r="K82" s="47" t="s">
        <v>46</v>
      </c>
      <c r="L82" s="50"/>
      <c r="M82" s="51"/>
      <c r="N82" s="51"/>
      <c r="O82" s="51"/>
      <c r="P82" s="37"/>
      <c r="Q82" s="35"/>
      <c r="R82" s="35"/>
      <c r="S82" s="35"/>
      <c r="T82" s="35"/>
      <c r="U82" s="35"/>
      <c r="V82" s="35"/>
      <c r="W82" s="4"/>
      <c r="X82" s="4"/>
    </row>
    <row r="83" spans="1:24" ht="25.5" customHeight="1" x14ac:dyDescent="0.25">
      <c r="A83" s="42" t="s">
        <v>47</v>
      </c>
      <c r="B83" s="42"/>
      <c r="C83" s="42"/>
      <c r="D83" s="42"/>
      <c r="E83" s="42"/>
      <c r="F83" s="54"/>
      <c r="G83" s="47" t="s">
        <v>45</v>
      </c>
      <c r="H83" s="48">
        <v>201800010008207</v>
      </c>
      <c r="I83" s="49">
        <v>45597</v>
      </c>
      <c r="J83" s="49">
        <v>45597</v>
      </c>
      <c r="K83" s="47" t="s">
        <v>46</v>
      </c>
      <c r="L83" s="50"/>
      <c r="M83" s="51"/>
      <c r="N83" s="51"/>
      <c r="O83" s="51"/>
      <c r="P83" s="37"/>
      <c r="Q83" s="35"/>
      <c r="R83" s="35"/>
      <c r="S83" s="35"/>
      <c r="T83" s="35"/>
      <c r="U83" s="35"/>
      <c r="V83" s="35"/>
      <c r="W83" s="4"/>
      <c r="X83" s="4"/>
    </row>
    <row r="84" spans="1:24" ht="25.5" customHeight="1" x14ac:dyDescent="0.25">
      <c r="A84" s="42" t="s">
        <v>47</v>
      </c>
      <c r="B84" s="42"/>
      <c r="C84" s="42"/>
      <c r="D84" s="42"/>
      <c r="E84" s="42"/>
      <c r="F84" s="54"/>
      <c r="G84" s="47" t="s">
        <v>45</v>
      </c>
      <c r="H84" s="48">
        <v>201800010008207</v>
      </c>
      <c r="I84" s="49">
        <v>45627</v>
      </c>
      <c r="J84" s="49">
        <v>45627</v>
      </c>
      <c r="K84" s="47" t="s">
        <v>46</v>
      </c>
      <c r="L84" s="50"/>
      <c r="M84" s="51"/>
      <c r="N84" s="51"/>
      <c r="O84" s="51"/>
      <c r="P84" s="37"/>
      <c r="Q84" s="35"/>
      <c r="R84" s="35"/>
      <c r="S84" s="35"/>
      <c r="T84" s="35"/>
      <c r="U84" s="35"/>
      <c r="V84" s="35"/>
      <c r="W84" s="4"/>
      <c r="X84" s="4"/>
    </row>
    <row r="85" spans="1:24" ht="25.5" customHeight="1" x14ac:dyDescent="0.25">
      <c r="A85" s="42" t="s">
        <v>48</v>
      </c>
      <c r="B85" s="42"/>
      <c r="C85" s="42"/>
      <c r="D85" s="42"/>
      <c r="E85" s="42"/>
      <c r="F85" s="56">
        <v>32598.45</v>
      </c>
      <c r="G85" s="47"/>
      <c r="H85" s="48"/>
      <c r="I85" s="49">
        <v>45323</v>
      </c>
      <c r="J85" s="49">
        <v>45323</v>
      </c>
      <c r="K85" s="47"/>
      <c r="L85" s="50"/>
      <c r="M85" s="51"/>
      <c r="N85" s="51"/>
      <c r="O85" s="51"/>
      <c r="P85" s="37"/>
      <c r="Q85" s="35"/>
      <c r="R85" s="35"/>
      <c r="S85" s="35"/>
      <c r="T85" s="35"/>
      <c r="U85" s="35"/>
      <c r="V85" s="35"/>
      <c r="W85" s="4"/>
      <c r="X85" s="4"/>
    </row>
    <row r="86" spans="1:24" ht="25.5" customHeight="1" x14ac:dyDescent="0.25">
      <c r="A86" s="42" t="s">
        <v>49</v>
      </c>
      <c r="B86" s="42"/>
      <c r="C86" s="42"/>
      <c r="D86" s="42"/>
      <c r="E86" s="42"/>
      <c r="F86" s="57">
        <f>224147.68+3524.66</f>
        <v>227672.34</v>
      </c>
      <c r="G86" s="47" t="s">
        <v>50</v>
      </c>
      <c r="H86" s="48">
        <v>201800010008207</v>
      </c>
      <c r="I86" s="49">
        <v>45292</v>
      </c>
      <c r="J86" s="49">
        <v>45292</v>
      </c>
      <c r="K86" s="47" t="s">
        <v>46</v>
      </c>
      <c r="L86" s="50"/>
      <c r="M86" s="51"/>
      <c r="N86" s="51"/>
      <c r="O86" s="51"/>
      <c r="P86" s="37"/>
      <c r="Q86" s="35"/>
      <c r="R86" s="35"/>
      <c r="S86" s="35"/>
      <c r="T86" s="35"/>
      <c r="U86" s="35"/>
      <c r="V86" s="35"/>
      <c r="W86" s="4"/>
      <c r="X86" s="4"/>
    </row>
    <row r="87" spans="1:24" ht="25.5" customHeight="1" x14ac:dyDescent="0.25">
      <c r="A87" s="42" t="s">
        <v>49</v>
      </c>
      <c r="B87" s="42"/>
      <c r="C87" s="42"/>
      <c r="D87" s="42"/>
      <c r="E87" s="42"/>
      <c r="F87" s="58">
        <f>186039.85+2910.99</f>
        <v>188950.84</v>
      </c>
      <c r="G87" s="47" t="s">
        <v>50</v>
      </c>
      <c r="H87" s="48">
        <v>201800010008207</v>
      </c>
      <c r="I87" s="49">
        <v>45323</v>
      </c>
      <c r="J87" s="49">
        <v>45323</v>
      </c>
      <c r="K87" s="47" t="s">
        <v>46</v>
      </c>
      <c r="L87" s="50"/>
      <c r="M87" s="51"/>
      <c r="N87" s="51"/>
      <c r="O87" s="51"/>
      <c r="P87" s="37"/>
      <c r="Q87" s="35"/>
      <c r="R87" s="35"/>
      <c r="S87" s="35"/>
      <c r="T87" s="35"/>
      <c r="U87" s="35"/>
      <c r="V87" s="35"/>
      <c r="W87" s="4"/>
      <c r="X87" s="4"/>
    </row>
    <row r="88" spans="1:24" ht="25.5" customHeight="1" x14ac:dyDescent="0.25">
      <c r="A88" s="42" t="s">
        <v>49</v>
      </c>
      <c r="B88" s="42"/>
      <c r="C88" s="42"/>
      <c r="D88" s="42"/>
      <c r="E88" s="42"/>
      <c r="F88" s="59">
        <v>180000</v>
      </c>
      <c r="G88" s="47" t="s">
        <v>50</v>
      </c>
      <c r="H88" s="48">
        <v>201800010008207</v>
      </c>
      <c r="I88" s="49">
        <v>45352</v>
      </c>
      <c r="J88" s="49">
        <v>45352</v>
      </c>
      <c r="K88" s="47" t="s">
        <v>46</v>
      </c>
      <c r="L88" s="50"/>
      <c r="M88" s="51"/>
      <c r="N88" s="51"/>
      <c r="O88" s="51"/>
      <c r="P88" s="37"/>
      <c r="Q88" s="35"/>
      <c r="R88" s="35"/>
      <c r="S88" s="35"/>
      <c r="T88" s="35"/>
      <c r="U88" s="35"/>
      <c r="V88" s="35"/>
      <c r="W88" s="4"/>
      <c r="X88" s="4"/>
    </row>
    <row r="89" spans="1:24" ht="25.5" customHeight="1" x14ac:dyDescent="0.25">
      <c r="A89" s="42" t="s">
        <v>49</v>
      </c>
      <c r="B89" s="42"/>
      <c r="C89" s="42"/>
      <c r="D89" s="42"/>
      <c r="E89" s="42"/>
      <c r="F89" s="59">
        <v>180000</v>
      </c>
      <c r="G89" s="47" t="s">
        <v>50</v>
      </c>
      <c r="H89" s="48">
        <v>201800010008207</v>
      </c>
      <c r="I89" s="49">
        <v>45383</v>
      </c>
      <c r="J89" s="49">
        <v>45383</v>
      </c>
      <c r="K89" s="47" t="s">
        <v>46</v>
      </c>
      <c r="L89" s="50"/>
      <c r="M89" s="51"/>
      <c r="N89" s="51"/>
      <c r="O89" s="51"/>
      <c r="P89" s="37"/>
      <c r="Q89" s="35"/>
      <c r="R89" s="35"/>
      <c r="S89" s="35"/>
      <c r="T89" s="35"/>
      <c r="U89" s="35"/>
      <c r="V89" s="35"/>
      <c r="W89" s="4"/>
      <c r="X89" s="4"/>
    </row>
    <row r="90" spans="1:24" ht="25.5" customHeight="1" x14ac:dyDescent="0.25">
      <c r="A90" s="42" t="s">
        <v>49</v>
      </c>
      <c r="B90" s="42"/>
      <c r="C90" s="42"/>
      <c r="D90" s="42"/>
      <c r="E90" s="42"/>
      <c r="F90" s="59">
        <v>180000</v>
      </c>
      <c r="G90" s="47" t="s">
        <v>50</v>
      </c>
      <c r="H90" s="48">
        <v>201800010008207</v>
      </c>
      <c r="I90" s="49">
        <v>45413</v>
      </c>
      <c r="J90" s="49">
        <v>45413</v>
      </c>
      <c r="K90" s="47" t="s">
        <v>46</v>
      </c>
      <c r="L90" s="50"/>
      <c r="M90" s="51"/>
      <c r="N90" s="51"/>
      <c r="O90" s="51"/>
      <c r="P90" s="37"/>
      <c r="Q90" s="35"/>
      <c r="R90" s="35"/>
      <c r="S90" s="35"/>
      <c r="T90" s="35"/>
      <c r="U90" s="35"/>
      <c r="V90" s="35"/>
      <c r="W90" s="4"/>
      <c r="X90" s="4"/>
    </row>
    <row r="91" spans="1:24" ht="25.5" customHeight="1" x14ac:dyDescent="0.25">
      <c r="A91" s="42" t="s">
        <v>49</v>
      </c>
      <c r="B91" s="42"/>
      <c r="C91" s="42"/>
      <c r="D91" s="42"/>
      <c r="E91" s="42"/>
      <c r="F91" s="59">
        <v>180000</v>
      </c>
      <c r="G91" s="47" t="s">
        <v>50</v>
      </c>
      <c r="H91" s="48">
        <v>201800010008207</v>
      </c>
      <c r="I91" s="49">
        <v>45444</v>
      </c>
      <c r="J91" s="49">
        <v>45444</v>
      </c>
      <c r="K91" s="47" t="s">
        <v>46</v>
      </c>
      <c r="L91" s="50"/>
      <c r="M91" s="51"/>
      <c r="N91" s="51"/>
      <c r="O91" s="51"/>
      <c r="P91" s="37"/>
      <c r="Q91" s="35"/>
      <c r="R91" s="35"/>
      <c r="S91" s="35"/>
      <c r="T91" s="35"/>
      <c r="U91" s="35"/>
      <c r="V91" s="35"/>
      <c r="W91" s="4"/>
      <c r="X91" s="4"/>
    </row>
    <row r="92" spans="1:24" ht="25.5" customHeight="1" x14ac:dyDescent="0.25">
      <c r="A92" s="42" t="s">
        <v>49</v>
      </c>
      <c r="B92" s="42"/>
      <c r="C92" s="42"/>
      <c r="D92" s="42"/>
      <c r="E92" s="42"/>
      <c r="F92" s="59">
        <v>180000</v>
      </c>
      <c r="G92" s="47" t="s">
        <v>50</v>
      </c>
      <c r="H92" s="48">
        <v>201800010008207</v>
      </c>
      <c r="I92" s="49">
        <v>45474</v>
      </c>
      <c r="J92" s="49">
        <v>45474</v>
      </c>
      <c r="K92" s="47" t="s">
        <v>46</v>
      </c>
      <c r="L92" s="50"/>
      <c r="M92" s="51"/>
      <c r="N92" s="51"/>
      <c r="O92" s="51"/>
      <c r="P92" s="37"/>
      <c r="Q92" s="35"/>
      <c r="R92" s="35"/>
      <c r="S92" s="35"/>
      <c r="T92" s="35"/>
      <c r="U92" s="35"/>
      <c r="V92" s="35"/>
      <c r="W92" s="4"/>
      <c r="X92" s="4"/>
    </row>
    <row r="93" spans="1:24" ht="25.5" customHeight="1" x14ac:dyDescent="0.25">
      <c r="A93" s="42" t="s">
        <v>49</v>
      </c>
      <c r="B93" s="42"/>
      <c r="C93" s="42"/>
      <c r="D93" s="42"/>
      <c r="E93" s="42"/>
      <c r="F93" s="59">
        <v>180000</v>
      </c>
      <c r="G93" s="47" t="s">
        <v>50</v>
      </c>
      <c r="H93" s="48">
        <v>201800010008207</v>
      </c>
      <c r="I93" s="49">
        <v>45505</v>
      </c>
      <c r="J93" s="49">
        <v>45505</v>
      </c>
      <c r="K93" s="47" t="s">
        <v>46</v>
      </c>
      <c r="L93" s="50"/>
      <c r="M93" s="51"/>
      <c r="N93" s="51"/>
      <c r="O93" s="51"/>
      <c r="P93" s="37"/>
      <c r="Q93" s="35"/>
      <c r="R93" s="35"/>
      <c r="S93" s="35"/>
      <c r="T93" s="35"/>
      <c r="U93" s="35"/>
      <c r="V93" s="35"/>
      <c r="W93" s="4"/>
      <c r="X93" s="4"/>
    </row>
    <row r="94" spans="1:24" ht="25.5" customHeight="1" x14ac:dyDescent="0.25">
      <c r="A94" s="42" t="s">
        <v>49</v>
      </c>
      <c r="B94" s="42"/>
      <c r="C94" s="42"/>
      <c r="D94" s="42"/>
      <c r="E94" s="42"/>
      <c r="F94" s="60"/>
      <c r="G94" s="47" t="s">
        <v>50</v>
      </c>
      <c r="H94" s="48">
        <v>201800010008207</v>
      </c>
      <c r="I94" s="49">
        <v>45536</v>
      </c>
      <c r="J94" s="49">
        <v>45536</v>
      </c>
      <c r="K94" s="47" t="s">
        <v>46</v>
      </c>
      <c r="L94" s="50"/>
      <c r="M94" s="51"/>
      <c r="N94" s="51"/>
      <c r="O94" s="51"/>
      <c r="P94" s="37"/>
      <c r="Q94" s="35"/>
      <c r="R94" s="35"/>
      <c r="S94" s="35"/>
      <c r="T94" s="35"/>
      <c r="U94" s="35"/>
      <c r="V94" s="35"/>
      <c r="W94" s="4"/>
      <c r="X94" s="4"/>
    </row>
    <row r="95" spans="1:24" ht="25.5" customHeight="1" x14ac:dyDescent="0.25">
      <c r="A95" s="42" t="s">
        <v>49</v>
      </c>
      <c r="B95" s="42"/>
      <c r="C95" s="42"/>
      <c r="D95" s="42"/>
      <c r="E95" s="42"/>
      <c r="F95" s="54"/>
      <c r="G95" s="47" t="s">
        <v>50</v>
      </c>
      <c r="H95" s="48">
        <v>201800010008207</v>
      </c>
      <c r="I95" s="49">
        <v>45566</v>
      </c>
      <c r="J95" s="49">
        <v>45566</v>
      </c>
      <c r="K95" s="47" t="s">
        <v>46</v>
      </c>
      <c r="L95" s="50"/>
      <c r="M95" s="51"/>
      <c r="N95" s="51"/>
      <c r="O95" s="51"/>
      <c r="P95" s="37"/>
      <c r="Q95" s="35"/>
      <c r="R95" s="35"/>
      <c r="S95" s="35"/>
      <c r="T95" s="35"/>
      <c r="U95" s="35"/>
      <c r="V95" s="35"/>
      <c r="W95" s="4"/>
      <c r="X95" s="4"/>
    </row>
    <row r="96" spans="1:24" ht="25.5" customHeight="1" x14ac:dyDescent="0.25">
      <c r="A96" s="42" t="s">
        <v>51</v>
      </c>
      <c r="B96" s="42"/>
      <c r="C96" s="42"/>
      <c r="D96" s="42"/>
      <c r="E96" s="42"/>
      <c r="F96" s="54"/>
      <c r="G96" s="47" t="s">
        <v>50</v>
      </c>
      <c r="H96" s="48">
        <v>201800010008207</v>
      </c>
      <c r="I96" s="49">
        <v>45597</v>
      </c>
      <c r="J96" s="49">
        <v>45597</v>
      </c>
      <c r="K96" s="47" t="s">
        <v>46</v>
      </c>
      <c r="L96" s="50"/>
      <c r="M96" s="51"/>
      <c r="N96" s="51"/>
      <c r="O96" s="51"/>
      <c r="P96" s="37"/>
      <c r="Q96" s="35"/>
      <c r="R96" s="35"/>
      <c r="S96" s="35"/>
      <c r="T96" s="35"/>
      <c r="U96" s="35"/>
      <c r="V96" s="35"/>
      <c r="W96" s="4"/>
      <c r="X96" s="4"/>
    </row>
    <row r="97" spans="1:24" ht="25.5" customHeight="1" x14ac:dyDescent="0.25">
      <c r="A97" s="42" t="s">
        <v>52</v>
      </c>
      <c r="B97" s="42"/>
      <c r="C97" s="42"/>
      <c r="D97" s="42"/>
      <c r="E97" s="42"/>
      <c r="F97" s="55"/>
      <c r="G97" s="47" t="s">
        <v>50</v>
      </c>
      <c r="H97" s="48">
        <v>201800010008207</v>
      </c>
      <c r="I97" s="49">
        <v>45627</v>
      </c>
      <c r="J97" s="49">
        <v>45627</v>
      </c>
      <c r="K97" s="47" t="s">
        <v>46</v>
      </c>
      <c r="L97" s="50"/>
      <c r="M97" s="51"/>
      <c r="N97" s="51"/>
      <c r="O97" s="51"/>
      <c r="P97" s="37"/>
      <c r="Q97" s="35"/>
      <c r="R97" s="35"/>
      <c r="S97" s="35"/>
      <c r="T97" s="35"/>
      <c r="U97" s="35"/>
      <c r="V97" s="35"/>
      <c r="W97" s="4"/>
      <c r="X97" s="4"/>
    </row>
    <row r="98" spans="1:24" ht="38.25" customHeight="1" x14ac:dyDescent="0.25">
      <c r="A98" s="42" t="s">
        <v>53</v>
      </c>
      <c r="B98" s="42"/>
      <c r="C98" s="42"/>
      <c r="D98" s="42"/>
      <c r="E98" s="42"/>
      <c r="F98" s="61">
        <f>957033.88+22327.66</f>
        <v>979361.54</v>
      </c>
      <c r="G98" s="47"/>
      <c r="H98" s="48">
        <v>202400010023898</v>
      </c>
      <c r="I98" s="49" t="s">
        <v>54</v>
      </c>
      <c r="J98" s="49">
        <v>45292</v>
      </c>
      <c r="K98" s="62" t="s">
        <v>55</v>
      </c>
      <c r="L98" s="50"/>
      <c r="M98" s="51"/>
      <c r="N98" s="51"/>
      <c r="O98" s="51"/>
      <c r="P98" s="37"/>
      <c r="Q98" s="35"/>
      <c r="R98" s="35"/>
      <c r="S98" s="35"/>
      <c r="T98" s="35"/>
      <c r="U98" s="35"/>
      <c r="V98" s="35"/>
      <c r="W98" s="4"/>
      <c r="X98" s="4"/>
    </row>
    <row r="99" spans="1:24" ht="38.25" customHeight="1" x14ac:dyDescent="0.25">
      <c r="A99" s="42" t="s">
        <v>53</v>
      </c>
      <c r="B99" s="42"/>
      <c r="C99" s="42"/>
      <c r="D99" s="42"/>
      <c r="E99" s="42"/>
      <c r="F99" s="61">
        <v>1208311.3999999999</v>
      </c>
      <c r="G99" s="47"/>
      <c r="H99" s="48">
        <v>202400010023898</v>
      </c>
      <c r="I99" s="49" t="s">
        <v>54</v>
      </c>
      <c r="J99" s="49">
        <v>45383</v>
      </c>
      <c r="K99" s="62" t="s">
        <v>55</v>
      </c>
      <c r="L99" s="50"/>
      <c r="M99" s="51"/>
      <c r="N99" s="51"/>
      <c r="O99" s="51"/>
      <c r="P99" s="37"/>
      <c r="Q99" s="35"/>
      <c r="R99" s="35"/>
      <c r="S99" s="35"/>
      <c r="T99" s="35"/>
      <c r="U99" s="35"/>
      <c r="V99" s="35"/>
      <c r="W99" s="4"/>
      <c r="X99" s="4"/>
    </row>
    <row r="100" spans="1:24" ht="38.25" customHeight="1" x14ac:dyDescent="0.25">
      <c r="A100" s="42" t="s">
        <v>53</v>
      </c>
      <c r="B100" s="42"/>
      <c r="C100" s="42"/>
      <c r="D100" s="42"/>
      <c r="E100" s="42"/>
      <c r="F100" s="61">
        <v>2187672.94</v>
      </c>
      <c r="G100" s="47"/>
      <c r="H100" s="48">
        <v>202400010023898</v>
      </c>
      <c r="I100" s="49" t="s">
        <v>54</v>
      </c>
      <c r="J100" s="49">
        <v>45413</v>
      </c>
      <c r="K100" s="62" t="s">
        <v>55</v>
      </c>
      <c r="L100" s="50"/>
      <c r="M100" s="51"/>
      <c r="N100" s="51"/>
      <c r="O100" s="51"/>
      <c r="P100" s="37"/>
      <c r="Q100" s="35"/>
      <c r="R100" s="35"/>
      <c r="S100" s="35"/>
      <c r="T100" s="35"/>
      <c r="U100" s="35"/>
      <c r="V100" s="35"/>
      <c r="W100" s="4"/>
      <c r="X100" s="4"/>
    </row>
    <row r="101" spans="1:24" ht="38.25" customHeight="1" x14ac:dyDescent="0.25">
      <c r="A101" s="42" t="s">
        <v>53</v>
      </c>
      <c r="B101" s="42"/>
      <c r="C101" s="42"/>
      <c r="D101" s="42"/>
      <c r="E101" s="42"/>
      <c r="F101" s="61">
        <v>2187672.94</v>
      </c>
      <c r="G101" s="47"/>
      <c r="H101" s="48">
        <v>202400010023898</v>
      </c>
      <c r="I101" s="49" t="s">
        <v>54</v>
      </c>
      <c r="J101" s="49">
        <v>45444</v>
      </c>
      <c r="K101" s="62" t="s">
        <v>55</v>
      </c>
      <c r="L101" s="50"/>
      <c r="M101" s="51"/>
      <c r="N101" s="51"/>
      <c r="O101" s="51"/>
      <c r="P101" s="37"/>
      <c r="Q101" s="35"/>
      <c r="R101" s="35"/>
      <c r="S101" s="35"/>
      <c r="T101" s="35"/>
      <c r="U101" s="35"/>
      <c r="V101" s="35"/>
      <c r="W101" s="4"/>
      <c r="X101" s="4"/>
    </row>
    <row r="102" spans="1:24" ht="38.25" customHeight="1" x14ac:dyDescent="0.25">
      <c r="A102" s="42" t="s">
        <v>53</v>
      </c>
      <c r="B102" s="42"/>
      <c r="C102" s="42"/>
      <c r="D102" s="42"/>
      <c r="E102" s="42"/>
      <c r="F102" s="61">
        <v>2187672.94</v>
      </c>
      <c r="G102" s="47"/>
      <c r="H102" s="48">
        <v>202400010023898</v>
      </c>
      <c r="I102" s="49" t="s">
        <v>54</v>
      </c>
      <c r="J102" s="49">
        <v>45474</v>
      </c>
      <c r="K102" s="62" t="s">
        <v>55</v>
      </c>
      <c r="L102" s="50"/>
      <c r="M102" s="51"/>
      <c r="N102" s="51"/>
      <c r="O102" s="51"/>
      <c r="P102" s="37"/>
      <c r="Q102" s="35"/>
      <c r="R102" s="35"/>
      <c r="S102" s="35"/>
      <c r="T102" s="35"/>
      <c r="U102" s="35"/>
      <c r="V102" s="35"/>
      <c r="W102" s="4"/>
      <c r="X102" s="4"/>
    </row>
    <row r="103" spans="1:24" ht="38.25" customHeight="1" x14ac:dyDescent="0.25">
      <c r="A103" s="42" t="s">
        <v>53</v>
      </c>
      <c r="B103" s="42"/>
      <c r="C103" s="42"/>
      <c r="D103" s="42"/>
      <c r="E103" s="42"/>
      <c r="F103" s="61">
        <v>2187672.92</v>
      </c>
      <c r="G103" s="47"/>
      <c r="H103" s="48">
        <v>202400010023898</v>
      </c>
      <c r="I103" s="49" t="s">
        <v>54</v>
      </c>
      <c r="J103" s="49">
        <v>45505</v>
      </c>
      <c r="K103" s="62" t="s">
        <v>55</v>
      </c>
      <c r="L103" s="50"/>
      <c r="M103" s="51"/>
      <c r="N103" s="51"/>
      <c r="O103" s="51"/>
      <c r="P103" s="37"/>
      <c r="Q103" s="35"/>
      <c r="R103" s="35"/>
      <c r="S103" s="35"/>
      <c r="T103" s="35"/>
      <c r="U103" s="35"/>
      <c r="V103" s="35"/>
      <c r="W103" s="4"/>
      <c r="X103" s="4"/>
    </row>
    <row r="104" spans="1:24" ht="38.25" customHeight="1" x14ac:dyDescent="0.25">
      <c r="A104" s="42" t="s">
        <v>53</v>
      </c>
      <c r="B104" s="42"/>
      <c r="C104" s="42"/>
      <c r="D104" s="42"/>
      <c r="E104" s="42"/>
      <c r="F104" s="61"/>
      <c r="G104" s="47"/>
      <c r="H104" s="48"/>
      <c r="I104" s="49"/>
      <c r="J104" s="49"/>
      <c r="K104" s="62"/>
      <c r="L104" s="50"/>
      <c r="M104" s="51"/>
      <c r="N104" s="51"/>
      <c r="O104" s="51"/>
      <c r="P104" s="37"/>
      <c r="Q104" s="35"/>
      <c r="R104" s="35"/>
      <c r="S104" s="35"/>
      <c r="T104" s="35"/>
      <c r="U104" s="35"/>
      <c r="V104" s="35"/>
      <c r="W104" s="4"/>
      <c r="X104" s="4"/>
    </row>
    <row r="105" spans="1:24" ht="15" customHeight="1" x14ac:dyDescent="0.25">
      <c r="A105" s="42" t="s">
        <v>56</v>
      </c>
      <c r="B105" s="42"/>
      <c r="C105" s="42"/>
      <c r="D105" s="42"/>
      <c r="E105" s="42"/>
      <c r="F105" s="63"/>
      <c r="G105" s="47"/>
      <c r="H105" s="47"/>
      <c r="I105" s="49"/>
      <c r="J105" s="49"/>
      <c r="K105" s="47"/>
      <c r="L105" s="50"/>
      <c r="M105" s="51"/>
      <c r="N105" s="51"/>
      <c r="O105" s="51"/>
      <c r="P105" s="37"/>
      <c r="Q105" s="35"/>
      <c r="R105" s="35"/>
      <c r="S105" s="35"/>
      <c r="T105" s="35"/>
      <c r="U105" s="35"/>
      <c r="V105" s="35"/>
      <c r="W105" s="4"/>
      <c r="X105" s="4"/>
    </row>
    <row r="106" spans="1:24" ht="38.25" customHeight="1" x14ac:dyDescent="0.25">
      <c r="A106" s="42" t="s">
        <v>57</v>
      </c>
      <c r="B106" s="42"/>
      <c r="C106" s="42"/>
      <c r="D106" s="42"/>
      <c r="E106" s="42"/>
      <c r="F106" s="54"/>
      <c r="G106" s="47"/>
      <c r="H106" s="48"/>
      <c r="I106" s="49"/>
      <c r="J106" s="49"/>
      <c r="K106" s="62"/>
      <c r="L106" s="50"/>
      <c r="M106" s="51"/>
      <c r="N106" s="51"/>
      <c r="O106" s="51"/>
      <c r="P106" s="37"/>
      <c r="Q106" s="35"/>
      <c r="R106" s="35"/>
      <c r="S106" s="35"/>
      <c r="T106" s="35"/>
      <c r="U106" s="35"/>
      <c r="V106" s="35"/>
      <c r="W106" s="4"/>
      <c r="X106" s="4"/>
    </row>
    <row r="107" spans="1:24" ht="25.5" customHeight="1" x14ac:dyDescent="0.25">
      <c r="A107" s="42" t="s">
        <v>58</v>
      </c>
      <c r="B107" s="42"/>
      <c r="C107" s="42"/>
      <c r="D107" s="42"/>
      <c r="E107" s="42"/>
      <c r="F107" s="54"/>
      <c r="G107" s="47"/>
      <c r="H107" s="48"/>
      <c r="I107" s="49"/>
      <c r="J107" s="49"/>
      <c r="K107" s="47"/>
      <c r="L107" s="50"/>
      <c r="M107" s="51"/>
      <c r="N107" s="51"/>
      <c r="O107" s="51"/>
      <c r="P107" s="37"/>
      <c r="Q107" s="35"/>
      <c r="R107" s="35"/>
      <c r="S107" s="35"/>
      <c r="T107" s="35"/>
      <c r="U107" s="35"/>
      <c r="V107" s="35"/>
      <c r="W107" s="4"/>
      <c r="X107" s="4"/>
    </row>
    <row r="108" spans="1:24" ht="49.5" customHeight="1" x14ac:dyDescent="0.25">
      <c r="A108" s="42" t="s">
        <v>59</v>
      </c>
      <c r="B108" s="42"/>
      <c r="C108" s="42"/>
      <c r="D108" s="42"/>
      <c r="E108" s="42"/>
      <c r="F108" s="54"/>
      <c r="G108" s="47"/>
      <c r="H108" s="48"/>
      <c r="I108" s="49"/>
      <c r="J108" s="49"/>
      <c r="K108" s="47"/>
      <c r="L108" s="50"/>
      <c r="M108" s="51"/>
      <c r="N108" s="51"/>
      <c r="O108" s="51"/>
      <c r="P108" s="37"/>
      <c r="Q108" s="35"/>
      <c r="R108" s="35"/>
      <c r="S108" s="35"/>
      <c r="T108" s="35"/>
      <c r="U108" s="35"/>
      <c r="V108" s="35"/>
      <c r="W108" s="4"/>
      <c r="X108" s="4"/>
    </row>
    <row r="109" spans="1:24" ht="15" customHeight="1" x14ac:dyDescent="0.25">
      <c r="A109" s="64" t="s">
        <v>60</v>
      </c>
      <c r="B109" s="64"/>
      <c r="C109" s="64"/>
      <c r="D109" s="64"/>
      <c r="E109" s="64"/>
      <c r="F109" s="65">
        <f>SUM(F60:F108)</f>
        <v>38286973.639999993</v>
      </c>
      <c r="G109" s="66"/>
      <c r="H109" s="66"/>
      <c r="I109" s="66"/>
      <c r="J109" s="66"/>
      <c r="K109" s="66"/>
      <c r="L109" s="37"/>
      <c r="M109" s="37"/>
      <c r="N109" s="37"/>
      <c r="O109" s="37"/>
      <c r="P109" s="37"/>
      <c r="Q109" s="35"/>
      <c r="R109" s="35"/>
      <c r="S109" s="35"/>
      <c r="T109" s="35"/>
      <c r="U109" s="35"/>
      <c r="V109" s="35"/>
      <c r="W109" s="4"/>
      <c r="X109" s="4"/>
    </row>
    <row r="110" spans="1:24" ht="15" customHeight="1" x14ac:dyDescent="0.25">
      <c r="A110" s="67" t="s">
        <v>61</v>
      </c>
      <c r="B110" s="67"/>
      <c r="C110" s="67"/>
      <c r="D110" s="67"/>
      <c r="E110" s="67"/>
      <c r="F110" s="67"/>
      <c r="G110" s="67"/>
      <c r="H110" s="67"/>
      <c r="I110" s="37"/>
      <c r="J110" s="37"/>
      <c r="K110" s="37"/>
      <c r="L110" s="37"/>
      <c r="M110" s="37"/>
      <c r="N110" s="37"/>
      <c r="O110" s="37"/>
      <c r="P110" s="35"/>
      <c r="Q110" s="35"/>
      <c r="R110" s="35"/>
      <c r="S110" s="35"/>
      <c r="T110" s="35"/>
      <c r="U110" s="35"/>
      <c r="V110" s="35"/>
      <c r="W110" s="4"/>
      <c r="X110" s="4"/>
    </row>
    <row r="111" spans="1:24" ht="15.75" thickBot="1" x14ac:dyDescent="0.3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35"/>
      <c r="Q111" s="35"/>
      <c r="R111" s="35"/>
      <c r="S111" s="35"/>
      <c r="T111" s="35"/>
      <c r="U111" s="35"/>
      <c r="V111" s="35"/>
      <c r="W111" s="4"/>
      <c r="X111" s="4"/>
    </row>
    <row r="112" spans="1:24" ht="15.75" customHeight="1" thickBot="1" x14ac:dyDescent="0.3">
      <c r="A112" s="69" t="s">
        <v>67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70"/>
      <c r="M112" s="70"/>
      <c r="N112" s="70"/>
      <c r="O112" s="70"/>
      <c r="P112" s="35"/>
      <c r="Q112" s="35"/>
      <c r="R112" s="35"/>
      <c r="S112" s="35"/>
      <c r="T112" s="35"/>
      <c r="U112" s="35"/>
      <c r="V112" s="35"/>
      <c r="W112" s="4"/>
      <c r="X112" s="4"/>
    </row>
    <row r="113" spans="1:24" ht="409.5" customHeight="1" thickBot="1" x14ac:dyDescent="0.3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70"/>
      <c r="M113" s="70"/>
      <c r="N113" s="70"/>
      <c r="O113" s="70"/>
      <c r="P113" s="35"/>
      <c r="Q113" s="35"/>
      <c r="R113" s="35"/>
      <c r="S113" s="35"/>
      <c r="T113" s="35"/>
      <c r="U113" s="35"/>
      <c r="V113" s="35"/>
      <c r="W113" s="4"/>
      <c r="X113" s="4"/>
    </row>
    <row r="114" spans="1:24" x14ac:dyDescent="0.25">
      <c r="A114" s="35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5"/>
      <c r="Q114" s="35"/>
      <c r="R114" s="35"/>
      <c r="S114" s="35"/>
      <c r="T114" s="35"/>
      <c r="U114" s="35"/>
      <c r="V114" s="35"/>
      <c r="W114" s="4"/>
      <c r="X114" s="4"/>
    </row>
    <row r="115" spans="1:24" ht="15" customHeight="1" x14ac:dyDescent="0.25">
      <c r="A115" s="67" t="s">
        <v>62</v>
      </c>
      <c r="B115" s="67"/>
      <c r="C115" s="67"/>
      <c r="D115" s="67"/>
      <c r="E115" s="67"/>
      <c r="F115" s="67"/>
      <c r="G115" s="67"/>
      <c r="H115" s="67"/>
      <c r="I115" s="37"/>
      <c r="J115" s="37"/>
      <c r="K115" s="37"/>
      <c r="L115" s="37"/>
      <c r="M115" s="37"/>
      <c r="N115" s="37"/>
      <c r="O115" s="37"/>
      <c r="P115" s="35"/>
      <c r="Q115" s="35"/>
      <c r="R115" s="35"/>
      <c r="S115" s="35"/>
      <c r="T115" s="35"/>
      <c r="U115" s="35"/>
      <c r="V115" s="35"/>
      <c r="W115" s="4"/>
      <c r="X115" s="4"/>
    </row>
    <row r="116" spans="1:24" x14ac:dyDescent="0.25">
      <c r="A116" s="35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5"/>
      <c r="Q116" s="35"/>
      <c r="R116" s="35"/>
      <c r="S116" s="35"/>
      <c r="T116" s="35"/>
      <c r="U116" s="35"/>
      <c r="V116" s="35"/>
      <c r="W116" s="4"/>
      <c r="X116" s="4"/>
    </row>
    <row r="117" spans="1:24" x14ac:dyDescent="0.25">
      <c r="A117" s="35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5"/>
      <c r="Q117" s="35"/>
      <c r="R117" s="35"/>
      <c r="S117" s="35"/>
      <c r="T117" s="35"/>
      <c r="U117" s="35"/>
      <c r="V117" s="35"/>
      <c r="W117" s="4"/>
      <c r="X117" s="4"/>
    </row>
    <row r="118" spans="1:24" x14ac:dyDescent="0.25">
      <c r="A118" s="35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5"/>
      <c r="Q118" s="35"/>
      <c r="R118" s="35"/>
      <c r="S118" s="35"/>
      <c r="T118" s="35"/>
      <c r="U118" s="35"/>
      <c r="V118" s="35"/>
      <c r="W118" s="4"/>
      <c r="X118" s="4"/>
    </row>
    <row r="119" spans="1:24" ht="15" customHeight="1" x14ac:dyDescent="0.25">
      <c r="A119" s="35"/>
      <c r="B119" s="37"/>
      <c r="C119" s="37"/>
      <c r="D119" s="71" t="s">
        <v>63</v>
      </c>
      <c r="E119" s="71"/>
      <c r="F119" s="71"/>
      <c r="I119" s="71" t="s">
        <v>64</v>
      </c>
      <c r="J119" s="71"/>
      <c r="K119" s="71"/>
      <c r="L119" s="71"/>
      <c r="M119" s="37"/>
      <c r="N119" s="37"/>
      <c r="O119" s="37"/>
      <c r="P119" s="35"/>
      <c r="Q119" s="35"/>
      <c r="R119" s="35"/>
      <c r="S119" s="35"/>
      <c r="T119" s="35"/>
      <c r="U119" s="35"/>
      <c r="V119" s="35"/>
      <c r="W119" s="4"/>
      <c r="X119" s="4"/>
    </row>
    <row r="120" spans="1:24" ht="30.75" customHeight="1" x14ac:dyDescent="0.25">
      <c r="A120" s="35"/>
      <c r="B120" s="37"/>
      <c r="C120" s="37"/>
      <c r="D120" s="71" t="s">
        <v>65</v>
      </c>
      <c r="E120" s="71"/>
      <c r="F120" s="71"/>
      <c r="I120" s="71" t="s">
        <v>66</v>
      </c>
      <c r="J120" s="71"/>
      <c r="K120" s="71"/>
      <c r="L120" s="71"/>
      <c r="M120" s="37"/>
      <c r="N120" s="37"/>
      <c r="O120" s="37"/>
      <c r="P120" s="35"/>
      <c r="Q120" s="35"/>
      <c r="R120" s="35"/>
      <c r="S120" s="35"/>
      <c r="T120" s="35"/>
      <c r="U120" s="35"/>
      <c r="V120" s="35"/>
      <c r="W120" s="4"/>
      <c r="X120" s="4"/>
    </row>
    <row r="121" spans="1:24" x14ac:dyDescent="0.25">
      <c r="A121" s="35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5"/>
      <c r="Q121" s="35"/>
      <c r="R121" s="35"/>
      <c r="S121" s="35"/>
      <c r="T121" s="35"/>
      <c r="U121" s="35"/>
      <c r="V121" s="35"/>
      <c r="W121" s="4"/>
      <c r="X121" s="4"/>
    </row>
    <row r="122" spans="1:24" x14ac:dyDescent="0.25">
      <c r="A122" s="35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5"/>
      <c r="Q122" s="35"/>
      <c r="R122" s="35"/>
      <c r="S122" s="35"/>
      <c r="T122" s="35"/>
      <c r="U122" s="35"/>
      <c r="V122" s="35"/>
      <c r="W122" s="4"/>
      <c r="X122" s="4"/>
    </row>
    <row r="123" spans="1:24" x14ac:dyDescent="0.25">
      <c r="A123" s="35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5"/>
      <c r="Q123" s="35"/>
      <c r="R123" s="35"/>
      <c r="S123" s="35"/>
      <c r="T123" s="35"/>
      <c r="U123" s="35"/>
      <c r="V123" s="35"/>
      <c r="W123" s="4"/>
      <c r="X123" s="4"/>
    </row>
    <row r="124" spans="1:24" x14ac:dyDescent="0.25">
      <c r="A124" s="35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5"/>
      <c r="Q124" s="35"/>
      <c r="R124" s="35"/>
      <c r="S124" s="35"/>
      <c r="T124" s="35"/>
      <c r="U124" s="35"/>
      <c r="V124" s="35"/>
      <c r="W124" s="4"/>
      <c r="X124" s="4"/>
    </row>
    <row r="125" spans="1:24" x14ac:dyDescent="0.25">
      <c r="A125" s="35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5"/>
      <c r="Q125" s="35"/>
      <c r="R125" s="35"/>
      <c r="S125" s="35"/>
      <c r="T125" s="35"/>
      <c r="U125" s="35"/>
      <c r="V125" s="35"/>
      <c r="W125" s="4"/>
      <c r="X125" s="4"/>
    </row>
    <row r="126" spans="1:24" x14ac:dyDescent="0.25">
      <c r="A126" s="35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5"/>
      <c r="Q126" s="35"/>
      <c r="R126" s="35"/>
      <c r="S126" s="35"/>
      <c r="T126" s="35"/>
      <c r="U126" s="35"/>
      <c r="V126" s="35"/>
      <c r="W126" s="4"/>
      <c r="X126" s="4"/>
    </row>
    <row r="127" spans="1:24" x14ac:dyDescent="0.25">
      <c r="A127" s="35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5"/>
      <c r="Q127" s="35"/>
      <c r="R127" s="35"/>
      <c r="S127" s="35"/>
      <c r="T127" s="35"/>
      <c r="U127" s="35"/>
      <c r="V127" s="35"/>
      <c r="W127" s="4"/>
      <c r="X127" s="4"/>
    </row>
    <row r="128" spans="1:24" x14ac:dyDescent="0.25">
      <c r="A128" s="35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5"/>
      <c r="Q128" s="35"/>
      <c r="R128" s="35"/>
      <c r="S128" s="35"/>
      <c r="T128" s="35"/>
      <c r="U128" s="35"/>
      <c r="V128" s="35"/>
      <c r="W128" s="4"/>
      <c r="X128" s="4"/>
    </row>
    <row r="129" spans="1:24" x14ac:dyDescent="0.25">
      <c r="A129" s="35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5"/>
      <c r="Q129" s="35"/>
      <c r="R129" s="35"/>
      <c r="S129" s="35"/>
      <c r="T129" s="35"/>
      <c r="U129" s="35"/>
      <c r="V129" s="35"/>
      <c r="W129" s="4"/>
      <c r="X129" s="4"/>
    </row>
    <row r="130" spans="1:24" x14ac:dyDescent="0.25">
      <c r="A130" s="35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5"/>
      <c r="Q130" s="35"/>
      <c r="R130" s="35"/>
      <c r="S130" s="35"/>
      <c r="T130" s="35"/>
      <c r="U130" s="35"/>
      <c r="V130" s="35"/>
      <c r="W130" s="4"/>
      <c r="X130" s="4"/>
    </row>
    <row r="131" spans="1:24" x14ac:dyDescent="0.25">
      <c r="A131" s="35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5"/>
      <c r="Q131" s="35"/>
      <c r="R131" s="35"/>
      <c r="S131" s="35"/>
      <c r="T131" s="35"/>
      <c r="U131" s="35"/>
      <c r="V131" s="35"/>
      <c r="W131" s="4"/>
      <c r="X131" s="4"/>
    </row>
    <row r="132" spans="1:24" x14ac:dyDescent="0.25">
      <c r="A132" s="35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5"/>
      <c r="Q132" s="35"/>
      <c r="R132" s="35"/>
      <c r="S132" s="35"/>
      <c r="T132" s="35"/>
      <c r="U132" s="35"/>
      <c r="V132" s="35"/>
      <c r="W132" s="4"/>
      <c r="X132" s="4"/>
    </row>
    <row r="133" spans="1:24" x14ac:dyDescent="0.25">
      <c r="A133" s="35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5"/>
      <c r="Q133" s="35"/>
      <c r="R133" s="35"/>
      <c r="S133" s="35"/>
      <c r="T133" s="35"/>
      <c r="U133" s="35"/>
      <c r="V133" s="35"/>
      <c r="W133" s="4"/>
      <c r="X133" s="4"/>
    </row>
    <row r="134" spans="1:24" x14ac:dyDescent="0.25">
      <c r="A134" s="35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5"/>
      <c r="Q134" s="35"/>
      <c r="R134" s="35"/>
      <c r="S134" s="35"/>
      <c r="T134" s="35"/>
      <c r="U134" s="35"/>
      <c r="V134" s="35"/>
      <c r="W134" s="4"/>
      <c r="X134" s="4"/>
    </row>
    <row r="135" spans="1:24" x14ac:dyDescent="0.25">
      <c r="A135" s="35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5"/>
      <c r="Q135" s="35"/>
      <c r="R135" s="35"/>
      <c r="S135" s="35"/>
      <c r="T135" s="35"/>
      <c r="U135" s="35"/>
      <c r="V135" s="35"/>
      <c r="W135" s="4"/>
      <c r="X135" s="4"/>
    </row>
    <row r="136" spans="1:24" x14ac:dyDescent="0.25">
      <c r="A136" s="35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5"/>
      <c r="Q136" s="35"/>
      <c r="R136" s="35"/>
      <c r="S136" s="35"/>
      <c r="T136" s="35"/>
      <c r="U136" s="35"/>
      <c r="V136" s="35"/>
      <c r="W136" s="4"/>
      <c r="X136" s="4"/>
    </row>
    <row r="137" spans="1:24" x14ac:dyDescent="0.25">
      <c r="A137" s="35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5"/>
      <c r="Q137" s="35"/>
      <c r="R137" s="35"/>
      <c r="S137" s="35"/>
      <c r="T137" s="35"/>
      <c r="U137" s="35"/>
      <c r="V137" s="35"/>
      <c r="W137" s="4"/>
      <c r="X137" s="4"/>
    </row>
    <row r="138" spans="1:24" x14ac:dyDescent="0.25">
      <c r="A138" s="35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5"/>
      <c r="Q138" s="35"/>
      <c r="R138" s="35"/>
      <c r="S138" s="35"/>
      <c r="T138" s="35"/>
      <c r="U138" s="35"/>
      <c r="V138" s="35"/>
      <c r="W138" s="4"/>
      <c r="X138" s="4"/>
    </row>
    <row r="139" spans="1:24" x14ac:dyDescent="0.25">
      <c r="A139" s="35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5"/>
      <c r="Q139" s="35"/>
      <c r="R139" s="35"/>
      <c r="S139" s="35"/>
      <c r="T139" s="35"/>
      <c r="U139" s="35"/>
      <c r="V139" s="35"/>
      <c r="W139" s="4"/>
      <c r="X139" s="4"/>
    </row>
    <row r="140" spans="1:24" x14ac:dyDescent="0.25">
      <c r="A140" s="35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5"/>
      <c r="Q140" s="35"/>
      <c r="R140" s="35"/>
      <c r="S140" s="35"/>
      <c r="T140" s="35"/>
      <c r="U140" s="35"/>
      <c r="V140" s="35"/>
      <c r="W140" s="4"/>
      <c r="X140" s="4"/>
    </row>
    <row r="141" spans="1:24" x14ac:dyDescent="0.25">
      <c r="A141" s="35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5"/>
      <c r="Q141" s="35"/>
      <c r="R141" s="35"/>
      <c r="S141" s="35"/>
      <c r="T141" s="35"/>
      <c r="U141" s="35"/>
      <c r="V141" s="35"/>
      <c r="W141" s="4"/>
      <c r="X141" s="4"/>
    </row>
    <row r="142" spans="1:24" x14ac:dyDescent="0.25">
      <c r="A142" s="35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5"/>
      <c r="Q142" s="35"/>
      <c r="R142" s="35"/>
      <c r="S142" s="35"/>
      <c r="T142" s="35"/>
      <c r="U142" s="35"/>
      <c r="V142" s="35"/>
      <c r="W142" s="4"/>
      <c r="X142" s="4"/>
    </row>
    <row r="143" spans="1:24" x14ac:dyDescent="0.25">
      <c r="A143" s="72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2"/>
      <c r="Q143" s="72"/>
      <c r="R143" s="72"/>
      <c r="S143" s="72"/>
      <c r="T143" s="72"/>
      <c r="U143" s="72"/>
      <c r="V143" s="72"/>
    </row>
    <row r="144" spans="1:24" x14ac:dyDescent="0.25">
      <c r="A144" s="72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2"/>
      <c r="Q144" s="72"/>
      <c r="R144" s="72"/>
      <c r="S144" s="72"/>
      <c r="T144" s="72"/>
      <c r="U144" s="72"/>
      <c r="V144" s="72"/>
    </row>
    <row r="145" spans="1:22" x14ac:dyDescent="0.25">
      <c r="A145" s="72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2"/>
      <c r="Q145" s="72"/>
      <c r="R145" s="72"/>
      <c r="S145" s="72"/>
      <c r="T145" s="72"/>
      <c r="U145" s="72"/>
      <c r="V145" s="72"/>
    </row>
    <row r="146" spans="1:22" x14ac:dyDescent="0.25">
      <c r="A146" s="72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2"/>
      <c r="Q146" s="72"/>
      <c r="R146" s="72"/>
      <c r="S146" s="72"/>
      <c r="T146" s="72"/>
      <c r="U146" s="72"/>
      <c r="V146" s="72"/>
    </row>
    <row r="147" spans="1:22" x14ac:dyDescent="0.25">
      <c r="A147" s="72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2"/>
      <c r="Q147" s="72"/>
      <c r="R147" s="72"/>
      <c r="S147" s="72"/>
      <c r="T147" s="72"/>
      <c r="U147" s="72"/>
      <c r="V147" s="72"/>
    </row>
    <row r="148" spans="1:22" x14ac:dyDescent="0.25">
      <c r="A148" s="72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2"/>
      <c r="Q148" s="72"/>
      <c r="R148" s="72"/>
      <c r="S148" s="72"/>
      <c r="T148" s="72"/>
      <c r="U148" s="72"/>
      <c r="V148" s="72"/>
    </row>
    <row r="149" spans="1:22" x14ac:dyDescent="0.25">
      <c r="A149" s="72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2"/>
      <c r="Q149" s="72"/>
      <c r="R149" s="72"/>
      <c r="S149" s="72"/>
      <c r="T149" s="72"/>
      <c r="U149" s="72"/>
      <c r="V149" s="72"/>
    </row>
    <row r="150" spans="1:22" x14ac:dyDescent="0.25">
      <c r="A150" s="72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2"/>
      <c r="Q150" s="72"/>
      <c r="R150" s="72"/>
      <c r="S150" s="72"/>
      <c r="T150" s="72"/>
      <c r="U150" s="72"/>
      <c r="V150" s="72"/>
    </row>
    <row r="151" spans="1:22" x14ac:dyDescent="0.25">
      <c r="A151" s="72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2"/>
      <c r="Q151" s="72"/>
      <c r="R151" s="72"/>
      <c r="S151" s="72"/>
      <c r="T151" s="72"/>
      <c r="U151" s="72"/>
      <c r="V151" s="72"/>
    </row>
    <row r="152" spans="1:22" x14ac:dyDescent="0.25">
      <c r="A152" s="72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2"/>
      <c r="Q152" s="72"/>
      <c r="R152" s="72"/>
      <c r="S152" s="72"/>
      <c r="T152" s="72"/>
      <c r="U152" s="72"/>
      <c r="V152" s="72"/>
    </row>
    <row r="153" spans="1:22" x14ac:dyDescent="0.25">
      <c r="A153" s="72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2"/>
      <c r="Q153" s="72"/>
      <c r="R153" s="72"/>
      <c r="S153" s="72"/>
      <c r="T153" s="72"/>
      <c r="U153" s="72"/>
      <c r="V153" s="72"/>
    </row>
    <row r="154" spans="1:22" x14ac:dyDescent="0.25">
      <c r="A154" s="72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2"/>
      <c r="Q154" s="72"/>
      <c r="R154" s="72"/>
      <c r="S154" s="72"/>
      <c r="T154" s="72"/>
      <c r="U154" s="72"/>
      <c r="V154" s="72"/>
    </row>
    <row r="155" spans="1:22" x14ac:dyDescent="0.25">
      <c r="A155" s="72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2"/>
      <c r="Q155" s="72"/>
      <c r="R155" s="72"/>
      <c r="S155" s="72"/>
      <c r="T155" s="72"/>
      <c r="U155" s="72"/>
      <c r="V155" s="72"/>
    </row>
    <row r="156" spans="1:22" x14ac:dyDescent="0.25">
      <c r="A156" s="72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2"/>
      <c r="Q156" s="72"/>
      <c r="R156" s="72"/>
      <c r="S156" s="72"/>
      <c r="T156" s="72"/>
      <c r="U156" s="72"/>
      <c r="V156" s="72"/>
    </row>
    <row r="157" spans="1:22" x14ac:dyDescent="0.25">
      <c r="A157" s="7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2"/>
      <c r="Q157" s="72"/>
      <c r="R157" s="72"/>
      <c r="S157" s="72"/>
      <c r="T157" s="72"/>
      <c r="U157" s="72"/>
      <c r="V157" s="72"/>
    </row>
  </sheetData>
  <autoFilter ref="D21:U48" xr:uid="{00000000-0009-0000-0000-00001D000000}"/>
  <mergeCells count="143">
    <mergeCell ref="A115:H115"/>
    <mergeCell ref="D119:F119"/>
    <mergeCell ref="I119:L119"/>
    <mergeCell ref="D120:F120"/>
    <mergeCell ref="I120:L120"/>
    <mergeCell ref="A108:E108"/>
    <mergeCell ref="L108:O108"/>
    <mergeCell ref="A109:E109"/>
    <mergeCell ref="A110:H110"/>
    <mergeCell ref="A111:O111"/>
    <mergeCell ref="A112:K113"/>
    <mergeCell ref="L112:O113"/>
    <mergeCell ref="A105:E105"/>
    <mergeCell ref="L105:O105"/>
    <mergeCell ref="A106:E106"/>
    <mergeCell ref="L106:O106"/>
    <mergeCell ref="A107:E107"/>
    <mergeCell ref="L107:O107"/>
    <mergeCell ref="A102:E102"/>
    <mergeCell ref="L102:O102"/>
    <mergeCell ref="A103:E103"/>
    <mergeCell ref="L103:O103"/>
    <mergeCell ref="A104:E104"/>
    <mergeCell ref="L104:O104"/>
    <mergeCell ref="A99:E99"/>
    <mergeCell ref="L99:O99"/>
    <mergeCell ref="A100:E100"/>
    <mergeCell ref="L100:O100"/>
    <mergeCell ref="A101:E101"/>
    <mergeCell ref="L101:O101"/>
    <mergeCell ref="A96:E96"/>
    <mergeCell ref="L96:O96"/>
    <mergeCell ref="A97:E97"/>
    <mergeCell ref="L97:O97"/>
    <mergeCell ref="A98:E98"/>
    <mergeCell ref="L98:O98"/>
    <mergeCell ref="A93:E93"/>
    <mergeCell ref="L93:O93"/>
    <mergeCell ref="A94:E94"/>
    <mergeCell ref="L94:O94"/>
    <mergeCell ref="A95:E95"/>
    <mergeCell ref="L95:O95"/>
    <mergeCell ref="A90:E90"/>
    <mergeCell ref="L90:O90"/>
    <mergeCell ref="A91:E91"/>
    <mergeCell ref="L91:O91"/>
    <mergeCell ref="A92:E92"/>
    <mergeCell ref="L92:O92"/>
    <mergeCell ref="A87:E87"/>
    <mergeCell ref="L87:O87"/>
    <mergeCell ref="A88:E88"/>
    <mergeCell ref="L88:O88"/>
    <mergeCell ref="A89:E89"/>
    <mergeCell ref="L89:O89"/>
    <mergeCell ref="A84:E84"/>
    <mergeCell ref="L84:O84"/>
    <mergeCell ref="A85:E85"/>
    <mergeCell ref="L85:O85"/>
    <mergeCell ref="A86:E86"/>
    <mergeCell ref="L86:O86"/>
    <mergeCell ref="A81:E81"/>
    <mergeCell ref="L81:O81"/>
    <mergeCell ref="A82:E82"/>
    <mergeCell ref="L82:O82"/>
    <mergeCell ref="A83:E83"/>
    <mergeCell ref="L83:O83"/>
    <mergeCell ref="A78:E78"/>
    <mergeCell ref="L78:O78"/>
    <mergeCell ref="A79:E79"/>
    <mergeCell ref="L79:O79"/>
    <mergeCell ref="A80:E80"/>
    <mergeCell ref="L80:O80"/>
    <mergeCell ref="A75:E75"/>
    <mergeCell ref="L75:O75"/>
    <mergeCell ref="A76:E76"/>
    <mergeCell ref="L76:O76"/>
    <mergeCell ref="A77:E77"/>
    <mergeCell ref="L77:O77"/>
    <mergeCell ref="A72:E72"/>
    <mergeCell ref="L72:O72"/>
    <mergeCell ref="A73:E73"/>
    <mergeCell ref="L73:O73"/>
    <mergeCell ref="A74:E74"/>
    <mergeCell ref="L74:O74"/>
    <mergeCell ref="A69:E69"/>
    <mergeCell ref="L69:O69"/>
    <mergeCell ref="A70:E70"/>
    <mergeCell ref="L70:O70"/>
    <mergeCell ref="A71:E71"/>
    <mergeCell ref="L71:O71"/>
    <mergeCell ref="A66:E66"/>
    <mergeCell ref="L66:O66"/>
    <mergeCell ref="A67:E67"/>
    <mergeCell ref="L67:O67"/>
    <mergeCell ref="A68:E68"/>
    <mergeCell ref="L68:O68"/>
    <mergeCell ref="A63:E63"/>
    <mergeCell ref="L63:O63"/>
    <mergeCell ref="A64:E64"/>
    <mergeCell ref="L64:O64"/>
    <mergeCell ref="A65:E65"/>
    <mergeCell ref="L65:O65"/>
    <mergeCell ref="A59:E59"/>
    <mergeCell ref="A60:E60"/>
    <mergeCell ref="L60:O60"/>
    <mergeCell ref="A61:E61"/>
    <mergeCell ref="L61:O61"/>
    <mergeCell ref="A62:E62"/>
    <mergeCell ref="L62:O62"/>
    <mergeCell ref="A52:E52"/>
    <mergeCell ref="A53:E53"/>
    <mergeCell ref="A54:E54"/>
    <mergeCell ref="A55:E55"/>
    <mergeCell ref="A56:E56"/>
    <mergeCell ref="A58:K58"/>
    <mergeCell ref="O20:P20"/>
    <mergeCell ref="R20:S20"/>
    <mergeCell ref="T20:U20"/>
    <mergeCell ref="V20:V21"/>
    <mergeCell ref="A50:E50"/>
    <mergeCell ref="A51:E51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scale="40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</vt:lpstr>
      <vt:lpstr>HUGO!Area_de_impressao</vt:lpstr>
      <vt:lpstr>HUGO!Titulos_de_impressao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cp:lastPrinted>2024-04-16T14:40:30Z</cp:lastPrinted>
  <dcterms:created xsi:type="dcterms:W3CDTF">2024-04-16T14:39:21Z</dcterms:created>
  <dcterms:modified xsi:type="dcterms:W3CDTF">2024-04-16T14:40:51Z</dcterms:modified>
</cp:coreProperties>
</file>