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1.JR_LEONE_2023\8.CEM_Hospital_HUGO_GO\1.5.Anexo XXV_Filial\Anexo XXV_2023 Hugo\"/>
    </mc:Choice>
  </mc:AlternateContent>
  <xr:revisionPtr revIDLastSave="0" documentId="13_ncr:1_{588B56E4-8594-4FA0-96D4-45B66E6C07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_XXV_-_COMPARATIVO_FINANC_" sheetId="1" r:id="rId1"/>
  </sheets>
  <externalReferences>
    <externalReference r:id="rId2"/>
  </externalReferences>
  <definedNames>
    <definedName name="_xlnm.Print_Area" localSheetId="0">'ANEXO_XXV_-_COMPARATIVO_FINANC_'!$A$2:$D$100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C84" i="1"/>
  <c r="C88" i="1" l="1"/>
  <c r="C91" i="1" l="1"/>
  <c r="C80" i="1"/>
  <c r="C75" i="1"/>
  <c r="C69" i="1"/>
  <c r="C56" i="1"/>
  <c r="C53" i="1"/>
  <c r="C57" i="1" s="1"/>
  <c r="E52" i="1"/>
  <c r="E54" i="1" s="1"/>
  <c r="C49" i="1"/>
  <c r="C44" i="1"/>
  <c r="C36" i="1"/>
  <c r="C76" i="1" l="1"/>
  <c r="E85" i="1" s="1"/>
  <c r="C83" i="1" l="1"/>
  <c r="C86" i="1" s="1"/>
  <c r="E86" i="1" s="1"/>
</calcChain>
</file>

<file path=xl/sharedStrings.xml><?xml version="1.0" encoding="utf-8"?>
<sst xmlns="http://schemas.openxmlformats.org/spreadsheetml/2006/main" count="90" uniqueCount="87">
  <si>
    <t xml:space="preserve">Metodologia da Avaliação da transparência Ativa e Passiva – Organizações sem fins Lucrativos, que recebam recursos públicos e seus respectivos supervisores </t>
  </si>
  <si>
    <t xml:space="preserve">HOSPITAL DE URGÊNCIA DE GOIÁS DR. VALDEMIRO CRUZ-HUGO 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</si>
  <si>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</si>
  <si>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</si>
  <si>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</si>
  <si>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</si>
  <si>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02.529.3964/0001 - 57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</si>
  <si>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</si>
  <si>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</si>
  <si>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</si>
  <si>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</si>
  <si>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</si>
  <si>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HOSPITAL DE URGÊNCIAS DE GOIÁS DR. VALDEMIRO CRUZ  HUGO</t>
  </si>
  <si>
    <t>12.053.184/0006-41</t>
  </si>
  <si>
    <t xml:space="preserve"> </t>
  </si>
  <si>
    <t xml:space="preserve">CONTRATO DE GESTÃO/ADITIVO </t>
  </si>
  <si>
    <t>Nº 39/2022</t>
  </si>
  <si>
    <t>VIGÊNCIA DO CONTRATO DE GESTRÃO/ TÊRMO ADITIVO</t>
  </si>
  <si>
    <t xml:space="preserve">180 DIAS </t>
  </si>
  <si>
    <t>PREVISÃO DE REPASSE MENSAL DO CONTR. GESTÃO/ADITIVO - CUSTEIO</t>
  </si>
  <si>
    <t>PREVISÃO DE REPASSE MENSAL DO CONTR. GESTÃO/ADITIVO - INVESTIMENTO</t>
  </si>
  <si>
    <t>MÊS/ANO:</t>
  </si>
  <si>
    <t>*Todos os campos são de preenchimento obrigatório</t>
  </si>
  <si>
    <t>RELATÓRIO FINANCEIRO MENSAL</t>
  </si>
  <si>
    <t>1 - SALDO BANCÁRIO ANTERIOR</t>
  </si>
  <si>
    <t>1.1 CAIXA</t>
  </si>
  <si>
    <t>1.2 CEF - AG 1241 - 5845795/3266-0/738981558-3/738999257-4  BANCO CONTA MOVIMENTO</t>
  </si>
  <si>
    <t>1.2.1 APLICAÇOES FINANCEIRAS - CEF - 1241 - 738999257-4  - PROVISÕES 3% - CUSTEIO</t>
  </si>
  <si>
    <t>1.2.2 CEF - Aplicação Financeira - AG 1241 -3229-6/5845795/3266-0  - CUSTEIO</t>
  </si>
  <si>
    <t>1.2.3 CEF - Aplicação Financeira - AG 1241 -3229-6/5845795/3266-0 -  INVESTIMENTO</t>
  </si>
  <si>
    <t>SALDO ANTERIOR 1 = (1.1 + 1.2 + 1.2.1 + 1.2.2 + 1.2.3)</t>
  </si>
  <si>
    <t>2 - ENTRADAS DE RECURSOS FINANCEIROS</t>
  </si>
  <si>
    <t>2.1 - REPASSE CUSTEIO - CEF - AG 1241 - 3229-6-  BANCO CONTA MOVIMENTO</t>
  </si>
  <si>
    <t>2.2 - REPASSE INVESTIMENTO - AG 1241 - 3229-6</t>
  </si>
  <si>
    <t xml:space="preserve">2.3 - RENDIMENTOS SOBRE APLICAÇÕES FINANCEIRAS  - CUSTEIO - AG 1241 -3229-6/5845795/3266-0 </t>
  </si>
  <si>
    <t>2.4 - RENDIMENTOS SOBRE APLICAÇÕES FINANCEIRAS  - INVESTIMENTO -  AG 1241 - 3229-6</t>
  </si>
  <si>
    <t>2.5 - OUTRAS ENTRADAS - TRANSFERÊNCIAS ENTRE CONTAS  POLICLÍNICA POSSE/GO</t>
  </si>
  <si>
    <t>SALDO ANTERIOR 2 = (2;1 + 2.2 +2.3 +2.4 + 2.5)</t>
  </si>
  <si>
    <t>3 - RESGATE DE APPLICAÇÕES FINANCEIRAS</t>
  </si>
  <si>
    <t>3.1 - RESGATE DE APLICAÇAO FINANCEIRA -  CUSTEIO - AG 1241 - 3229-6/5845795/3266-0</t>
  </si>
  <si>
    <t>TOTAL DOS RESGATES 3 = (3.2 + 3.2 )</t>
  </si>
  <si>
    <t>4 - APLICAÇÕES FINANCEIRAS</t>
  </si>
  <si>
    <t>4.1 - APLICAÇÃO FINANCEIRA -  CUSTEIO - AG 1241 - 3229-6</t>
  </si>
  <si>
    <t>TOTAL APLICAÇÃO FINANCEIRA - CUSTEIO</t>
  </si>
  <si>
    <t>4.1 - APLICAÇÃO FINANCEIRA -  INVESTIMENTO -AG 1241 - 3229-6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</si>
  <si>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</si>
  <si>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</si>
  <si>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</si>
  <si>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</si>
  <si>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</si>
  <si>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</si>
  <si>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</si>
  <si>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</si>
  <si>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</si>
  <si>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5.1.6 ENCARGOS SOCIAIS</t>
  </si>
  <si>
    <t xml:space="preserve">5.1.7 DEPESAS ADMINISTRATIVAS 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</si>
  <si>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</si>
  <si>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</si>
  <si>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</si>
  <si>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</si>
  <si>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</si>
  <si>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</si>
  <si>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 RATEIO DE  3%, DE DESPESAS - ART 7º DA LEI 15.503/2005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</si>
  <si>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</si>
  <si>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</si>
  <si>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</si>
  <si>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</si>
  <si>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</si>
  <si>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</si>
  <si>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</si>
  <si>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</si>
  <si>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AG 1241 - 3266-0/5845795/738981558-3/38999257-4</t>
  </si>
  <si>
    <t>7.3  BANCO  APLICAÇÕES FINANCEIRAS - CUSTEIO - AG 1241 - 3229-6/5845795/3266-0</t>
  </si>
  <si>
    <t>7.4  BANCO  APLICAÇÕES FINANCEIRAS - INVESTIMENTO -  AG 1241 -3229-6</t>
  </si>
  <si>
    <t>SALDO BANCÁRIO FINAL 7 = (7.1 + 7.2 + 7.3 )</t>
  </si>
  <si>
    <t>78- INFORMAÇÕES COMPLEMENTARES - GLOSA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</si>
  <si>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</si>
  <si>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</si>
  <si>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</si>
  <si>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</si>
  <si>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</si>
  <si>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</si>
  <si>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</si>
  <si>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</si>
  <si>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</si>
  <si>
    <t>DEZEMBRO 2023</t>
  </si>
  <si>
    <t>8.1 - GLOSA SERVIDORES - CEDIDOS - E, CELG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</si>
</sst>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 &quot;#,##0.00&quot; &quot;;&quot; (&quot;#,##0.00&quot;)&quot;;&quot; - &quot;;&quot; &quot;@&quot; &quot;"/>
    <numFmt numFmtId="165" formatCode="[$R$-416]&quot; &quot;#,##0.00"/>
    <numFmt numFmtId="166" formatCode="#,##0.00&quot; &quot;;&quot;-&quot;#,##0.00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164" fontId="2" fillId="0" borderId="0" xfId="0" applyNumberFormat="1" applyFont="1"/>
    <xf numFmtId="43" fontId="2" fillId="0" borderId="0" xfId="1" applyFont="1"/>
    <xf numFmtId="0" fontId="2" fillId="0" borderId="1" xfId="0" applyFont="1" applyBorder="1"/>
    <xf numFmtId="164" fontId="2" fillId="0" borderId="2" xfId="0" applyNumberFormat="1" applyFont="1" applyBorder="1"/>
    <xf numFmtId="0" fontId="3" fillId="0" borderId="1" xfId="0" applyFont="1" applyBorder="1"/>
    <xf numFmtId="0" fontId="2" fillId="0" borderId="2" xfId="0" applyFont="1" applyBorder="1" applyAlignment="1">
      <alignment vertical="center"/>
    </xf>
    <xf numFmtId="0" fontId="2" fillId="0" borderId="4" xfId="0" applyFont="1" applyBorder="1"/>
    <xf numFmtId="0" fontId="2" fillId="0" borderId="6" xfId="0" applyFont="1" applyBorder="1" applyAlignment="1">
      <alignment vertical="center"/>
    </xf>
    <xf numFmtId="0" fontId="5" fillId="0" borderId="7" xfId="0" applyFont="1" applyBorder="1"/>
    <xf numFmtId="43" fontId="6" fillId="0" borderId="0" xfId="1" applyFont="1"/>
    <xf numFmtId="0" fontId="5" fillId="0" borderId="0" xfId="0" applyFont="1"/>
    <xf numFmtId="0" fontId="7" fillId="0" borderId="8" xfId="0" applyFont="1" applyBorder="1" applyAlignment="1">
      <alignment vertical="center"/>
    </xf>
    <xf numFmtId="0" fontId="5" fillId="0" borderId="9" xfId="0" applyFont="1" applyBorder="1"/>
    <xf numFmtId="0" fontId="7" fillId="0" borderId="8" xfId="0" applyFont="1" applyBorder="1"/>
    <xf numFmtId="0" fontId="6" fillId="0" borderId="9" xfId="0" applyFont="1" applyBorder="1" applyAlignment="1">
      <alignment horizontal="left" vertical="top"/>
    </xf>
    <xf numFmtId="0" fontId="7" fillId="0" borderId="8" xfId="0" applyFont="1" applyBorder="1" applyAlignment="1">
      <alignment wrapText="1"/>
    </xf>
    <xf numFmtId="0" fontId="5" fillId="0" borderId="9" xfId="0" applyFont="1" applyBorder="1" applyAlignment="1">
      <alignment vertical="top" wrapText="1"/>
    </xf>
    <xf numFmtId="0" fontId="6" fillId="0" borderId="0" xfId="0" applyFont="1"/>
    <xf numFmtId="0" fontId="0" fillId="0" borderId="0" xfId="0" applyAlignment="1">
      <alignment wrapText="1"/>
    </xf>
    <xf numFmtId="14" fontId="6" fillId="0" borderId="9" xfId="0" applyNumberFormat="1" applyFont="1" applyBorder="1" applyAlignment="1">
      <alignment horizontal="left" vertical="top"/>
    </xf>
    <xf numFmtId="165" fontId="1" fillId="0" borderId="0" xfId="1" applyNumberFormat="1" applyAlignment="1">
      <alignment horizontal="left"/>
    </xf>
    <xf numFmtId="0" fontId="7" fillId="0" borderId="8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5" fillId="0" borderId="11" xfId="0" applyFont="1" applyBorder="1"/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vertical="center" shrinkToFit="1"/>
    </xf>
    <xf numFmtId="166" fontId="2" fillId="0" borderId="9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vertical="center" shrinkToFit="1"/>
    </xf>
    <xf numFmtId="4" fontId="2" fillId="0" borderId="10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horizontal="left"/>
    </xf>
    <xf numFmtId="4" fontId="2" fillId="3" borderId="14" xfId="0" applyNumberFormat="1" applyFont="1" applyFill="1" applyBorder="1" applyAlignment="1">
      <alignment horizontal="right"/>
    </xf>
    <xf numFmtId="43" fontId="1" fillId="0" borderId="0" xfId="1"/>
    <xf numFmtId="0" fontId="4" fillId="2" borderId="1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164" fontId="2" fillId="3" borderId="14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4" fontId="2" fillId="0" borderId="7" xfId="0" applyNumberFormat="1" applyFont="1" applyBorder="1" applyAlignment="1">
      <alignment horizontal="right" vertical="center"/>
    </xf>
    <xf numFmtId="164" fontId="7" fillId="3" borderId="14" xfId="0" applyNumberFormat="1" applyFont="1" applyFill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0" fontId="7" fillId="4" borderId="1" xfId="0" applyFont="1" applyFill="1" applyBorder="1" applyAlignment="1">
      <alignment horizontal="left"/>
    </xf>
    <xf numFmtId="164" fontId="7" fillId="4" borderId="14" xfId="0" applyNumberFormat="1" applyFont="1" applyFill="1" applyBorder="1" applyAlignment="1">
      <alignment horizontal="right" vertical="center"/>
    </xf>
    <xf numFmtId="4" fontId="0" fillId="0" borderId="0" xfId="0" applyNumberFormat="1"/>
    <xf numFmtId="43" fontId="1" fillId="5" borderId="0" xfId="1" applyFill="1"/>
    <xf numFmtId="164" fontId="7" fillId="3" borderId="12" xfId="0" applyNumberFormat="1" applyFont="1" applyFill="1" applyBorder="1" applyAlignment="1">
      <alignment horizontal="righ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/>
    </xf>
    <xf numFmtId="0" fontId="0" fillId="0" borderId="21" xfId="0" applyBorder="1" applyAlignment="1">
      <alignment horizontal="left"/>
    </xf>
    <xf numFmtId="4" fontId="7" fillId="3" borderId="14" xfId="0" applyNumberFormat="1" applyFont="1" applyFill="1" applyBorder="1" applyAlignment="1">
      <alignment horizontal="right" vertical="center"/>
    </xf>
    <xf numFmtId="0" fontId="7" fillId="3" borderId="1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center"/>
    </xf>
    <xf numFmtId="0" fontId="0" fillId="0" borderId="6" xfId="0" applyBorder="1"/>
    <xf numFmtId="0" fontId="0" fillId="0" borderId="8" xfId="0" applyBorder="1"/>
    <xf numFmtId="43" fontId="1" fillId="0" borderId="9" xfId="1" applyFill="1" applyBorder="1"/>
    <xf numFmtId="0" fontId="0" fillId="0" borderId="10" xfId="0" applyBorder="1"/>
    <xf numFmtId="0" fontId="7" fillId="3" borderId="14" xfId="0" applyFont="1" applyFill="1" applyBorder="1" applyAlignment="1">
      <alignment horizontal="left"/>
    </xf>
    <xf numFmtId="43" fontId="7" fillId="3" borderId="14" xfId="1" applyFont="1" applyFill="1" applyBorder="1" applyAlignment="1">
      <alignment horizontal="right" vertical="center"/>
    </xf>
    <xf numFmtId="166" fontId="2" fillId="5" borderId="9" xfId="0" applyNumberFormat="1" applyFont="1" applyFill="1" applyBorder="1" applyAlignment="1">
      <alignment horizontal="right" vertical="center"/>
    </xf>
    <xf numFmtId="4" fontId="7" fillId="3" borderId="14" xfId="1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22" xfId="0" applyBorder="1"/>
    <xf numFmtId="0" fontId="0" fillId="0" borderId="15" xfId="0" applyBorder="1"/>
    <xf numFmtId="0" fontId="0" fillId="0" borderId="16" xfId="0" applyBorder="1"/>
    <xf numFmtId="0" fontId="2" fillId="0" borderId="13" xfId="0" applyFont="1" applyBorder="1"/>
    <xf numFmtId="164" fontId="2" fillId="0" borderId="22" xfId="0" applyNumberFormat="1" applyFont="1" applyBorder="1"/>
    <xf numFmtId="164" fontId="2" fillId="0" borderId="23" xfId="0" applyNumberFormat="1" applyFont="1" applyBorder="1"/>
    <xf numFmtId="0" fontId="2" fillId="0" borderId="15" xfId="0" applyFont="1" applyBorder="1"/>
    <xf numFmtId="164" fontId="2" fillId="0" borderId="16" xfId="0" applyNumberFormat="1" applyFont="1" applyBorder="1"/>
    <xf numFmtId="17" fontId="6" fillId="0" borderId="9" xfId="0" quotePrefix="1" applyNumberFormat="1" applyFont="1" applyBorder="1" applyAlignment="1">
      <alignment horizontal="left" vertical="top"/>
    </xf>
    <xf numFmtId="4" fontId="2" fillId="0" borderId="9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</xdr:row>
          <xdr:rowOff>38100</xdr:rowOff>
        </xdr:from>
        <xdr:to>
          <xdr:col>11</xdr:col>
          <xdr:colOff>38100</xdr:colOff>
          <xdr:row>2</xdr:row>
          <xdr:rowOff>561975</xdr:rowOff>
        </xdr:to>
        <xdr:sp macro="" textlink="">
          <xdr:nvSpPr>
            <xdr:cNvPr id="1025" name="Object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628650</xdr:colOff>
      <xdr:row>1</xdr:row>
      <xdr:rowOff>60323</xdr:rowOff>
    </xdr:from>
    <xdr:ext cx="1162046" cy="419106"/>
    <xdr:pic>
      <xdr:nvPicPr>
        <xdr:cNvPr id="5" name="Imagem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69873"/>
          <a:ext cx="1162046" cy="41910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6365882</xdr:colOff>
      <xdr:row>1</xdr:row>
      <xdr:rowOff>114300</xdr:rowOff>
    </xdr:from>
    <xdr:ext cx="3355976" cy="466728"/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286" t="15208" r="4070" b="14789"/>
        <a:stretch>
          <a:fillRect/>
        </a:stretch>
      </xdr:blipFill>
      <xdr:spPr>
        <a:xfrm>
          <a:off x="6492882" y="320675"/>
          <a:ext cx="3355976" cy="466728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  <xdr:oneCellAnchor>
    <xdr:from>
      <xdr:col>1</xdr:col>
      <xdr:colOff>4676775</xdr:colOff>
      <xdr:row>1</xdr:row>
      <xdr:rowOff>136527</xdr:rowOff>
    </xdr:from>
    <xdr:ext cx="1571140" cy="381003"/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-21" t="38730" r="62407" b="39566"/>
        <a:stretch>
          <a:fillRect/>
        </a:stretch>
      </xdr:blipFill>
      <xdr:spPr>
        <a:xfrm>
          <a:off x="4810125" y="346077"/>
          <a:ext cx="1571140" cy="381003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1.JR_LEONE_2023\8.CEM_Hospital_HUGO_GO\1.3Comparativo_Receitas_Despesas\COMPARATIVO_2023\1.Comparativo_Acumulado%20Receitas%20Or&#231;adas%20%20x%20Recebidas%20Filial%20Hugo%202023.xlsx" TargetMode="External"/><Relationship Id="rId1" Type="http://schemas.openxmlformats.org/officeDocument/2006/relationships/externalLinkPath" Target="/1.JR_LEONE_2023/8.CEM_Hospital_HUGO_GO/1.3Comparativo_Receitas_Despesas/COMPARATIVO_2023/1.Comparativo_Acumulado%20Receitas%20Or&#231;adas%20%20x%20Recebidas%20Filial%20Hug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monstrativo Financeiro"/>
      <sheetName val="Comparativo das Receitas"/>
      <sheetName val="Previsão Orçamentária Repasses"/>
      <sheetName val="Resumo"/>
      <sheetName val="Repasse Financeiros"/>
      <sheetName val="_Investimentos_Recebidos"/>
      <sheetName val=" Investimentos Pagos Imobiliz."/>
      <sheetName val="ANEXO V_POSSE"/>
      <sheetName val="ANEXO V_GOIANÉSIA"/>
      <sheetName val="ANEXO V HUGO"/>
      <sheetName val="ANEXO V QUIRINÓPOLIS"/>
      <sheetName val="FluxoFinanceiroPosse_Filial2021"/>
      <sheetName val="Apli.Financeira_Pose_Filial2021"/>
      <sheetName val="Fluxo Financeiro Posse_Mtz_2020"/>
      <sheetName val="Aplic.Financeira Posse_Mtz_2020"/>
      <sheetName val="Fluxo Financ.Goianesia Fil_2021"/>
      <sheetName val="Aplic Financ.Goianésia_Fil_2021"/>
      <sheetName val="FluxoFinanc.Hopital_UGO_2023"/>
      <sheetName val="Aplic.Financ.H._UGO_2023"/>
      <sheetName val="FluxoFinanc.Hopital_UGO_2022"/>
      <sheetName val="Aplic.Financ.H._UGO_2022"/>
      <sheetName val="Planilha1"/>
      <sheetName val="FluxoFinanc.Quirinóp._Fil_2021"/>
      <sheetName val="Aplic.Financ.Quirinóp.Fil_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O51">
            <v>3300.2899999959627</v>
          </cell>
        </row>
      </sheetData>
      <sheetData sheetId="18">
        <row r="39">
          <cell r="O39">
            <v>5532064.4700000053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0"/>
  <sheetViews>
    <sheetView tabSelected="1" zoomScaleNormal="100" workbookViewId="0">
      <selection activeCell="B89" sqref="B89"/>
    </sheetView>
  </sheetViews>
  <sheetFormatPr defaultRowHeight="15.75" x14ac:dyDescent="0.25"/>
  <cols>
    <col min="1" max="1" width="2" style="1" customWidth="1"/>
    <col min="2" max="2" width="96.7109375" style="1" customWidth="1"/>
    <col min="3" max="3" width="64.5703125" style="2" customWidth="1"/>
    <col min="4" max="4" width="1.42578125" style="2" customWidth="1"/>
    <col min="5" max="5" width="17" style="3" customWidth="1"/>
    <col min="6" max="6" width="14.5703125" style="1" customWidth="1"/>
    <col min="7" max="7" width="10.28515625" style="1" customWidth="1"/>
    <col min="8" max="16384" width="9.140625" style="1"/>
  </cols>
  <sheetData>
    <row r="1" spans="2:7" customFormat="1" ht="16.5" thickBot="1" x14ac:dyDescent="0.3">
      <c r="B1" s="1"/>
      <c r="C1" s="2"/>
      <c r="D1" s="2"/>
      <c r="E1" s="3"/>
      <c r="F1" s="1"/>
      <c r="G1" s="1"/>
    </row>
    <row r="2" spans="2:7" customFormat="1" ht="47.25" customHeight="1" thickBot="1" x14ac:dyDescent="0.3">
      <c r="B2" s="4"/>
      <c r="C2" s="5"/>
      <c r="D2" s="2"/>
      <c r="E2" s="3"/>
    </row>
    <row r="3" spans="2:7" customFormat="1" ht="13.5" customHeight="1" thickBot="1" x14ac:dyDescent="0.3">
      <c r="B3" s="6" t="s">
        <v>0</v>
      </c>
      <c r="C3" s="7"/>
      <c r="D3" s="2"/>
      <c r="E3" s="3"/>
    </row>
    <row r="4" spans="2:7" customFormat="1" ht="9" hidden="1" customHeight="1" x14ac:dyDescent="0.25">
      <c r="B4" s="1"/>
      <c r="C4" s="2"/>
      <c r="D4" s="2"/>
      <c r="E4" s="3"/>
    </row>
    <row r="5" spans="2:7" customFormat="1" ht="18.600000000000001" customHeight="1" x14ac:dyDescent="0.25">
      <c r="B5" s="80" t="s">
        <v>1</v>
      </c>
      <c r="C5" s="80"/>
      <c r="D5" s="2"/>
      <c r="E5" s="3"/>
    </row>
    <row r="6" spans="2:7" customFormat="1" ht="4.5" customHeight="1" x14ac:dyDescent="0.25">
      <c r="B6" s="8"/>
      <c r="C6" s="2"/>
      <c r="D6" s="2"/>
      <c r="E6" s="3"/>
    </row>
    <row r="7" spans="2:7" customFormat="1" ht="16.5" thickBot="1" x14ac:dyDescent="0.3">
      <c r="B7" s="81" t="s">
        <v>2</v>
      </c>
      <c r="C7" s="81"/>
      <c r="D7" s="2"/>
      <c r="E7" s="3"/>
    </row>
    <row r="8" spans="2:7" customFormat="1" x14ac:dyDescent="0.25">
      <c r="B8" s="9"/>
      <c r="C8" s="10"/>
      <c r="D8" s="2"/>
      <c r="E8" s="11"/>
      <c r="F8" s="12"/>
      <c r="G8" s="12"/>
    </row>
    <row r="9" spans="2:7" customFormat="1" x14ac:dyDescent="0.25">
      <c r="B9" s="13" t="s">
        <v>3</v>
      </c>
      <c r="C9" s="14" t="s">
        <v>4</v>
      </c>
      <c r="D9" s="2"/>
      <c r="E9" s="11"/>
      <c r="F9" s="12"/>
      <c r="G9" s="12"/>
    </row>
    <row r="10" spans="2:7" customFormat="1" x14ac:dyDescent="0.25">
      <c r="B10" s="13" t="s">
        <v>5</v>
      </c>
      <c r="C10" s="14" t="s">
        <v>6</v>
      </c>
      <c r="D10" s="2"/>
      <c r="E10" s="11"/>
      <c r="F10" s="12"/>
      <c r="G10" s="12"/>
    </row>
    <row r="11" spans="2:7" customFormat="1" x14ac:dyDescent="0.25">
      <c r="B11" s="13"/>
      <c r="C11" s="14"/>
      <c r="D11" s="2"/>
      <c r="E11" s="11"/>
      <c r="F11" s="12"/>
      <c r="G11" s="12"/>
    </row>
    <row r="12" spans="2:7" customFormat="1" x14ac:dyDescent="0.25">
      <c r="B12" s="13" t="s">
        <v>7</v>
      </c>
      <c r="C12" s="14" t="s">
        <v>8</v>
      </c>
      <c r="D12" s="2"/>
      <c r="E12" s="11"/>
      <c r="F12" s="12"/>
      <c r="G12" s="12"/>
    </row>
    <row r="13" spans="2:7" customFormat="1" x14ac:dyDescent="0.25">
      <c r="B13" s="15" t="s">
        <v>9</v>
      </c>
      <c r="C13" s="16" t="s">
        <v>10</v>
      </c>
      <c r="D13" s="2"/>
      <c r="E13" s="11"/>
      <c r="F13" s="12"/>
      <c r="G13" s="12"/>
    </row>
    <row r="14" spans="2:7" customFormat="1" x14ac:dyDescent="0.25">
      <c r="B14" s="15"/>
      <c r="C14" s="14"/>
      <c r="D14" s="2"/>
      <c r="E14" s="11"/>
      <c r="F14" s="12"/>
      <c r="G14" s="12"/>
    </row>
    <row r="15" spans="2:7" s="20" customFormat="1" ht="30.75" customHeight="1" x14ac:dyDescent="0.25">
      <c r="B15" s="17" t="s">
        <v>11</v>
      </c>
      <c r="C15" s="18" t="s">
        <v>12</v>
      </c>
      <c r="D15" s="2"/>
      <c r="E15" s="11"/>
      <c r="F15" s="19"/>
      <c r="G15" s="19"/>
    </row>
    <row r="16" spans="2:7" customFormat="1" x14ac:dyDescent="0.25">
      <c r="B16" s="15" t="s">
        <v>9</v>
      </c>
      <c r="C16" s="16" t="s">
        <v>13</v>
      </c>
      <c r="D16" s="2"/>
      <c r="E16" s="11"/>
      <c r="F16" s="12"/>
      <c r="G16" s="12"/>
    </row>
    <row r="17" spans="2:7" customFormat="1" x14ac:dyDescent="0.25">
      <c r="B17" s="15"/>
      <c r="C17" s="14" t="s">
        <v>14</v>
      </c>
      <c r="D17" s="2"/>
      <c r="E17" s="11"/>
      <c r="F17" s="12"/>
      <c r="G17" s="12"/>
    </row>
    <row r="18" spans="2:7" customFormat="1" x14ac:dyDescent="0.25">
      <c r="B18" s="15" t="s">
        <v>15</v>
      </c>
      <c r="C18" s="16" t="s">
        <v>16</v>
      </c>
      <c r="D18" s="2"/>
      <c r="E18" s="11"/>
      <c r="F18" s="12"/>
      <c r="G18" s="12"/>
    </row>
    <row r="19" spans="2:7" customFormat="1" x14ac:dyDescent="0.25">
      <c r="B19" s="15" t="s">
        <v>17</v>
      </c>
      <c r="C19" s="21" t="s">
        <v>18</v>
      </c>
      <c r="D19" s="2"/>
      <c r="E19" s="11"/>
      <c r="F19" s="12"/>
      <c r="G19" s="12"/>
    </row>
    <row r="20" spans="2:7" customFormat="1" x14ac:dyDescent="0.25">
      <c r="B20" s="15"/>
      <c r="C20" s="14"/>
      <c r="D20" s="2"/>
      <c r="E20" s="11"/>
      <c r="F20" s="12"/>
      <c r="G20" s="12"/>
    </row>
    <row r="21" spans="2:7" customFormat="1" x14ac:dyDescent="0.25">
      <c r="B21" s="15" t="s">
        <v>19</v>
      </c>
      <c r="C21" s="22">
        <v>18862848.91</v>
      </c>
      <c r="D21" s="2"/>
      <c r="E21" s="11"/>
      <c r="F21" s="12"/>
      <c r="G21" s="12"/>
    </row>
    <row r="22" spans="2:7" customFormat="1" x14ac:dyDescent="0.25">
      <c r="B22" s="15"/>
      <c r="C22" s="14"/>
      <c r="D22" s="2"/>
      <c r="E22" s="11"/>
      <c r="F22" s="12"/>
      <c r="G22" s="12"/>
    </row>
    <row r="23" spans="2:7" customFormat="1" x14ac:dyDescent="0.25">
      <c r="B23" s="15" t="s">
        <v>20</v>
      </c>
      <c r="C23" s="14"/>
      <c r="D23" s="2"/>
      <c r="E23" s="11"/>
      <c r="F23" s="12"/>
      <c r="G23" s="12"/>
    </row>
    <row r="24" spans="2:7" customFormat="1" x14ac:dyDescent="0.25">
      <c r="B24" s="15"/>
      <c r="C24" s="14"/>
      <c r="D24" s="2"/>
      <c r="E24" s="11"/>
      <c r="F24" s="12"/>
      <c r="G24" s="12"/>
    </row>
    <row r="25" spans="2:7" customFormat="1" x14ac:dyDescent="0.25">
      <c r="B25" s="23" t="s">
        <v>21</v>
      </c>
      <c r="C25" s="77" t="s">
        <v>85</v>
      </c>
      <c r="D25" s="2"/>
      <c r="E25" s="11"/>
      <c r="F25" s="12"/>
      <c r="G25" s="12"/>
    </row>
    <row r="26" spans="2:7" customFormat="1" x14ac:dyDescent="0.25">
      <c r="B26" s="23"/>
      <c r="C26" s="14"/>
      <c r="D26" s="2"/>
      <c r="E26" s="11"/>
      <c r="F26" s="12"/>
      <c r="G26" s="12"/>
    </row>
    <row r="27" spans="2:7" customFormat="1" ht="16.5" thickBot="1" x14ac:dyDescent="0.3">
      <c r="B27" s="24" t="s">
        <v>22</v>
      </c>
      <c r="C27" s="25"/>
      <c r="D27" s="2"/>
      <c r="E27" s="11"/>
      <c r="F27" s="12"/>
      <c r="G27" s="12"/>
    </row>
    <row r="28" spans="2:7" customFormat="1" ht="16.5" thickBot="1" x14ac:dyDescent="0.3">
      <c r="B28" s="26" t="s">
        <v>23</v>
      </c>
      <c r="C28" s="26"/>
      <c r="D28" s="2"/>
      <c r="E28" s="3"/>
    </row>
    <row r="29" spans="2:7" customFormat="1" ht="6.75" customHeight="1" thickBot="1" x14ac:dyDescent="0.3">
      <c r="B29" s="8"/>
      <c r="C29" s="2"/>
      <c r="D29" s="2"/>
      <c r="E29" s="3"/>
    </row>
    <row r="30" spans="2:7" customFormat="1" ht="16.5" thickBot="1" x14ac:dyDescent="0.3">
      <c r="B30" s="27" t="s">
        <v>24</v>
      </c>
      <c r="C30" s="28"/>
      <c r="D30" s="2"/>
      <c r="E30" s="3"/>
    </row>
    <row r="31" spans="2:7" customFormat="1" ht="19.350000000000001" customHeight="1" x14ac:dyDescent="0.25">
      <c r="B31" s="29" t="s">
        <v>25</v>
      </c>
      <c r="C31" s="30">
        <v>0</v>
      </c>
      <c r="D31" s="2"/>
      <c r="E31" s="3"/>
    </row>
    <row r="32" spans="2:7" customFormat="1" ht="19.350000000000001" customHeight="1" x14ac:dyDescent="0.25">
      <c r="B32" s="31" t="s">
        <v>26</v>
      </c>
      <c r="C32" s="30">
        <v>773.93999999912921</v>
      </c>
      <c r="D32" s="2"/>
      <c r="E32" s="3"/>
    </row>
    <row r="33" spans="2:5" customFormat="1" ht="19.350000000000001" customHeight="1" x14ac:dyDescent="0.25">
      <c r="B33" s="31" t="s">
        <v>27</v>
      </c>
      <c r="C33" s="30">
        <v>0</v>
      </c>
      <c r="D33" s="2"/>
      <c r="E33" s="3"/>
    </row>
    <row r="34" spans="2:5" customFormat="1" ht="19.350000000000001" customHeight="1" x14ac:dyDescent="0.25">
      <c r="B34" s="31" t="s">
        <v>28</v>
      </c>
      <c r="C34" s="30">
        <v>10202904.520000009</v>
      </c>
      <c r="D34" s="2"/>
      <c r="E34" s="3"/>
    </row>
    <row r="35" spans="2:5" customFormat="1" ht="19.350000000000001" customHeight="1" thickBot="1" x14ac:dyDescent="0.3">
      <c r="B35" s="32" t="s">
        <v>29</v>
      </c>
      <c r="C35" s="30">
        <v>0</v>
      </c>
      <c r="D35" s="2"/>
      <c r="E35" s="3"/>
    </row>
    <row r="36" spans="2:5" customFormat="1" ht="16.5" thickBot="1" x14ac:dyDescent="0.3">
      <c r="B36" s="33" t="s">
        <v>30</v>
      </c>
      <c r="C36" s="34">
        <f>SUM(C31:C35)</f>
        <v>10203678.460000008</v>
      </c>
      <c r="D36" s="2"/>
      <c r="E36" s="3"/>
    </row>
    <row r="37" spans="2:5" customFormat="1" ht="5.25" customHeight="1" x14ac:dyDescent="0.25">
      <c r="D37" s="2"/>
      <c r="E37" s="35"/>
    </row>
    <row r="38" spans="2:5" customFormat="1" ht="17.850000000000001" customHeight="1" thickBot="1" x14ac:dyDescent="0.3">
      <c r="B38" s="36" t="s">
        <v>31</v>
      </c>
      <c r="C38" s="37"/>
      <c r="D38" s="2"/>
      <c r="E38" s="3"/>
    </row>
    <row r="39" spans="2:5" customFormat="1" x14ac:dyDescent="0.25">
      <c r="B39" s="9" t="s">
        <v>32</v>
      </c>
      <c r="C39" s="30">
        <v>18231387.249999996</v>
      </c>
      <c r="D39" s="2"/>
      <c r="E39" s="3"/>
    </row>
    <row r="40" spans="2:5" customFormat="1" x14ac:dyDescent="0.25">
      <c r="B40" s="38" t="s">
        <v>33</v>
      </c>
      <c r="C40" s="30">
        <v>130946.84</v>
      </c>
      <c r="D40" s="2"/>
      <c r="E40" s="3"/>
    </row>
    <row r="41" spans="2:5" customFormat="1" x14ac:dyDescent="0.25">
      <c r="B41" s="39" t="s">
        <v>34</v>
      </c>
      <c r="C41" s="30">
        <v>86527.029999997991</v>
      </c>
      <c r="D41" s="2"/>
      <c r="E41" s="3"/>
    </row>
    <row r="42" spans="2:5" customFormat="1" ht="15" customHeight="1" x14ac:dyDescent="0.25">
      <c r="B42" s="38" t="s">
        <v>35</v>
      </c>
      <c r="C42" s="30">
        <v>0</v>
      </c>
      <c r="D42" s="2"/>
      <c r="E42" s="3"/>
    </row>
    <row r="43" spans="2:5" customFormat="1" ht="16.5" customHeight="1" thickBot="1" x14ac:dyDescent="0.3">
      <c r="B43" s="38" t="s">
        <v>36</v>
      </c>
      <c r="C43" s="30">
        <v>-3426944.9400000013</v>
      </c>
      <c r="D43" s="2"/>
      <c r="E43" s="3"/>
    </row>
    <row r="44" spans="2:5" customFormat="1" ht="16.5" thickBot="1" x14ac:dyDescent="0.3">
      <c r="B44" s="33" t="s">
        <v>37</v>
      </c>
      <c r="C44" s="40">
        <f>SUM(C39:C43)</f>
        <v>15021916.179999992</v>
      </c>
      <c r="D44" s="2"/>
      <c r="E44" s="3"/>
    </row>
    <row r="45" spans="2:5" customFormat="1" ht="4.5" customHeight="1" thickBot="1" x14ac:dyDescent="0.3">
      <c r="D45" s="2"/>
      <c r="E45" s="35"/>
    </row>
    <row r="46" spans="2:5" customFormat="1" ht="16.5" thickBot="1" x14ac:dyDescent="0.3">
      <c r="B46" s="41" t="s">
        <v>38</v>
      </c>
      <c r="C46" s="42"/>
      <c r="D46" s="2"/>
      <c r="E46" s="3"/>
    </row>
    <row r="47" spans="2:5" customFormat="1" ht="15.75" customHeight="1" thickBot="1" x14ac:dyDescent="0.3">
      <c r="B47" s="9" t="s">
        <v>39</v>
      </c>
      <c r="C47" s="43">
        <v>22633323.820000004</v>
      </c>
      <c r="D47" s="2"/>
      <c r="E47" s="3"/>
    </row>
    <row r="48" spans="2:5" customFormat="1" ht="15.75" customHeight="1" thickBot="1" x14ac:dyDescent="0.3">
      <c r="B48" s="9" t="s">
        <v>39</v>
      </c>
      <c r="C48" s="30">
        <v>0</v>
      </c>
      <c r="D48" s="2"/>
      <c r="E48" s="3"/>
    </row>
    <row r="49" spans="2:6" customFormat="1" ht="16.5" thickBot="1" x14ac:dyDescent="0.3">
      <c r="B49" s="33" t="s">
        <v>40</v>
      </c>
      <c r="C49" s="44">
        <f>SUM(C47:C48)</f>
        <v>22633323.820000004</v>
      </c>
      <c r="D49" s="2"/>
      <c r="E49" s="3"/>
    </row>
    <row r="50" spans="2:6" customFormat="1" ht="4.5" customHeight="1" thickBot="1" x14ac:dyDescent="0.3">
      <c r="D50" s="2"/>
      <c r="E50" s="35"/>
    </row>
    <row r="51" spans="2:6" customFormat="1" ht="16.5" thickBot="1" x14ac:dyDescent="0.3">
      <c r="B51" s="41" t="s">
        <v>41</v>
      </c>
      <c r="C51" s="42"/>
      <c r="D51" s="2"/>
      <c r="E51" s="35"/>
    </row>
    <row r="52" spans="2:6" customFormat="1" ht="16.5" thickBot="1" x14ac:dyDescent="0.3">
      <c r="B52" s="9" t="s">
        <v>42</v>
      </c>
      <c r="C52" s="45">
        <v>17875956.740000002</v>
      </c>
      <c r="D52" s="2"/>
      <c r="E52" s="35">
        <f>C34+C35-C47+C52</f>
        <v>5445537.4400000069</v>
      </c>
    </row>
    <row r="53" spans="2:6" customFormat="1" ht="16.5" thickBot="1" x14ac:dyDescent="0.3">
      <c r="B53" s="46" t="s">
        <v>43</v>
      </c>
      <c r="C53" s="47">
        <f>SUM(C52)</f>
        <v>17875956.740000002</v>
      </c>
      <c r="D53" s="2"/>
      <c r="E53" s="35">
        <f>[1]Aplic.Financ.H._UGO_2023!$O$39</f>
        <v>5532064.4700000053</v>
      </c>
      <c r="F53" s="48"/>
    </row>
    <row r="54" spans="2:6" customFormat="1" ht="16.5" thickBot="1" x14ac:dyDescent="0.3">
      <c r="B54" s="36" t="s">
        <v>41</v>
      </c>
      <c r="C54" s="37"/>
      <c r="D54" s="2"/>
      <c r="E54" s="49">
        <f>E52-E53</f>
        <v>-86527.029999998398</v>
      </c>
    </row>
    <row r="55" spans="2:6" customFormat="1" ht="16.5" thickBot="1" x14ac:dyDescent="0.3">
      <c r="B55" s="9" t="s">
        <v>44</v>
      </c>
      <c r="C55" s="30">
        <v>0</v>
      </c>
      <c r="D55" s="2"/>
      <c r="E55" s="35"/>
    </row>
    <row r="56" spans="2:6" customFormat="1" ht="16.5" thickBot="1" x14ac:dyDescent="0.3">
      <c r="B56" s="46" t="s">
        <v>45</v>
      </c>
      <c r="C56" s="47">
        <f>SUM(C55)</f>
        <v>0</v>
      </c>
      <c r="D56" s="2"/>
      <c r="E56" s="35"/>
    </row>
    <row r="57" spans="2:6" customFormat="1" ht="16.5" thickBot="1" x14ac:dyDescent="0.3">
      <c r="B57" s="33" t="s">
        <v>46</v>
      </c>
      <c r="C57" s="50">
        <f>C53+C56</f>
        <v>17875956.740000002</v>
      </c>
      <c r="D57" s="2"/>
      <c r="E57" s="35"/>
    </row>
    <row r="58" spans="2:6" customFormat="1" ht="3.75" customHeight="1" thickBot="1" x14ac:dyDescent="0.3">
      <c r="D58" s="2"/>
      <c r="E58" s="35"/>
    </row>
    <row r="59" spans="2:6" customFormat="1" ht="15.75" customHeight="1" thickBot="1" x14ac:dyDescent="0.3">
      <c r="B59" s="41" t="s">
        <v>47</v>
      </c>
      <c r="C59" s="42"/>
      <c r="D59" s="2"/>
      <c r="E59" s="3"/>
    </row>
    <row r="60" spans="2:6" customFormat="1" ht="15.75" customHeight="1" thickBot="1" x14ac:dyDescent="0.3">
      <c r="B60" s="82" t="s">
        <v>48</v>
      </c>
      <c r="C60" s="82"/>
      <c r="D60" s="2"/>
      <c r="E60" s="35"/>
    </row>
    <row r="61" spans="2:6" customFormat="1" x14ac:dyDescent="0.25">
      <c r="B61" s="51" t="s">
        <v>49</v>
      </c>
      <c r="C61" s="43">
        <v>5425564.7300000004</v>
      </c>
      <c r="D61" s="2"/>
      <c r="E61" s="3"/>
    </row>
    <row r="62" spans="2:6" customFormat="1" x14ac:dyDescent="0.25">
      <c r="B62" s="52" t="s">
        <v>50</v>
      </c>
      <c r="C62" s="78">
        <v>10053325.48</v>
      </c>
      <c r="D62" s="2"/>
      <c r="E62" s="3"/>
    </row>
    <row r="63" spans="2:6" customFormat="1" x14ac:dyDescent="0.25">
      <c r="B63" s="52" t="s">
        <v>51</v>
      </c>
      <c r="C63" s="30">
        <v>2166918.09</v>
      </c>
      <c r="D63" s="2"/>
      <c r="E63" s="3"/>
    </row>
    <row r="64" spans="2:6" customFormat="1" x14ac:dyDescent="0.25">
      <c r="B64" s="52" t="s">
        <v>52</v>
      </c>
      <c r="C64" s="30">
        <v>0</v>
      </c>
      <c r="D64" s="2"/>
      <c r="E64" s="3"/>
    </row>
    <row r="65" spans="2:6" customFormat="1" x14ac:dyDescent="0.25">
      <c r="B65" s="52" t="s">
        <v>53</v>
      </c>
      <c r="C65" s="79">
        <v>2875.9</v>
      </c>
      <c r="D65" s="2"/>
      <c r="E65" s="3"/>
    </row>
    <row r="66" spans="2:6" customFormat="1" x14ac:dyDescent="0.25">
      <c r="B66" s="52" t="s">
        <v>54</v>
      </c>
      <c r="C66" s="79">
        <v>541168.59</v>
      </c>
      <c r="D66" s="2"/>
      <c r="E66" s="3"/>
    </row>
    <row r="67" spans="2:6" customFormat="1" x14ac:dyDescent="0.25">
      <c r="B67" s="53" t="s">
        <v>55</v>
      </c>
      <c r="C67" s="79">
        <v>244437.82</v>
      </c>
      <c r="D67" s="2"/>
      <c r="E67" s="3"/>
    </row>
    <row r="68" spans="2:6" customFormat="1" ht="16.5" thickBot="1" x14ac:dyDescent="0.3">
      <c r="B68" s="54" t="s">
        <v>56</v>
      </c>
      <c r="C68" s="30">
        <v>1051426.52</v>
      </c>
      <c r="D68" s="2"/>
      <c r="E68" s="3"/>
      <c r="F68" s="48"/>
    </row>
    <row r="69" spans="2:6" customFormat="1" ht="16.5" thickBot="1" x14ac:dyDescent="0.3">
      <c r="B69" s="55" t="s">
        <v>57</v>
      </c>
      <c r="C69" s="44">
        <f>SUM(C61:C68)</f>
        <v>19485717.129999999</v>
      </c>
      <c r="D69" s="2"/>
      <c r="E69" s="3"/>
      <c r="F69" s="1"/>
    </row>
    <row r="70" spans="2:6" customFormat="1" ht="18" customHeight="1" thickBot="1" x14ac:dyDescent="0.3">
      <c r="B70" s="36" t="s">
        <v>58</v>
      </c>
      <c r="C70" s="37"/>
      <c r="D70" s="2"/>
      <c r="E70" s="3"/>
    </row>
    <row r="71" spans="2:6" customFormat="1" ht="18" customHeight="1" x14ac:dyDescent="0.25">
      <c r="B71" s="51" t="s">
        <v>59</v>
      </c>
      <c r="C71" s="30">
        <v>18962.650000000001</v>
      </c>
      <c r="D71" s="2"/>
      <c r="E71" s="3"/>
    </row>
    <row r="72" spans="2:6" customFormat="1" ht="18" customHeight="1" x14ac:dyDescent="0.25">
      <c r="B72" s="52" t="s">
        <v>60</v>
      </c>
      <c r="C72" s="30">
        <v>0</v>
      </c>
      <c r="D72" s="2"/>
      <c r="E72" s="3"/>
    </row>
    <row r="73" spans="2:6" customFormat="1" ht="18" customHeight="1" x14ac:dyDescent="0.25">
      <c r="B73" s="52" t="s">
        <v>61</v>
      </c>
      <c r="C73" s="30">
        <v>0</v>
      </c>
      <c r="D73" s="2"/>
      <c r="E73" s="3"/>
    </row>
    <row r="74" spans="2:6" customFormat="1" ht="18" customHeight="1" thickBot="1" x14ac:dyDescent="0.3">
      <c r="B74" s="56" t="s">
        <v>62</v>
      </c>
      <c r="C74" s="30">
        <v>185550.1</v>
      </c>
      <c r="D74" s="2"/>
      <c r="E74" s="3"/>
    </row>
    <row r="75" spans="2:6" customFormat="1" ht="18" customHeight="1" thickBot="1" x14ac:dyDescent="0.3">
      <c r="B75" s="55" t="s">
        <v>63</v>
      </c>
      <c r="C75" s="57">
        <f>SUM(C71:C74)</f>
        <v>204512.75</v>
      </c>
      <c r="D75" s="2"/>
      <c r="E75" s="3"/>
    </row>
    <row r="76" spans="2:6" customFormat="1" ht="18" customHeight="1" thickBot="1" x14ac:dyDescent="0.3">
      <c r="B76" s="58" t="s">
        <v>64</v>
      </c>
      <c r="C76" s="44">
        <f>C69+C75</f>
        <v>19690229.879999999</v>
      </c>
      <c r="D76" s="2"/>
      <c r="E76" s="3"/>
    </row>
    <row r="77" spans="2:6" customFormat="1" ht="18" customHeight="1" thickBot="1" x14ac:dyDescent="0.3">
      <c r="B77" s="36" t="s">
        <v>65</v>
      </c>
      <c r="C77" s="37"/>
      <c r="D77" s="2"/>
      <c r="E77" s="3"/>
    </row>
    <row r="78" spans="2:6" customFormat="1" ht="18" customHeight="1" x14ac:dyDescent="0.25">
      <c r="B78" s="9" t="s">
        <v>66</v>
      </c>
      <c r="C78" s="30">
        <v>0</v>
      </c>
      <c r="D78" s="2"/>
      <c r="E78" s="3"/>
    </row>
    <row r="79" spans="2:6" customFormat="1" ht="18" customHeight="1" thickBot="1" x14ac:dyDescent="0.3">
      <c r="B79" s="38" t="s">
        <v>67</v>
      </c>
      <c r="C79" s="30">
        <v>0</v>
      </c>
      <c r="D79" s="2"/>
      <c r="E79" s="3"/>
    </row>
    <row r="80" spans="2:6" customFormat="1" ht="18" customHeight="1" thickBot="1" x14ac:dyDescent="0.3">
      <c r="B80" s="33" t="s">
        <v>68</v>
      </c>
      <c r="C80" s="44">
        <f>SUM(C78:C79)</f>
        <v>0</v>
      </c>
      <c r="D80" s="2"/>
      <c r="E80" s="3"/>
    </row>
    <row r="81" spans="2:6" customFormat="1" ht="18" customHeight="1" thickBot="1" x14ac:dyDescent="0.3">
      <c r="B81" s="27" t="s">
        <v>69</v>
      </c>
      <c r="C81" s="59"/>
      <c r="D81" s="2"/>
      <c r="E81" s="35"/>
    </row>
    <row r="82" spans="2:6" customFormat="1" ht="18" customHeight="1" x14ac:dyDescent="0.25">
      <c r="B82" s="60" t="s">
        <v>70</v>
      </c>
      <c r="C82" s="30">
        <v>0</v>
      </c>
      <c r="D82" s="2"/>
      <c r="E82" s="35"/>
    </row>
    <row r="83" spans="2:6" customFormat="1" ht="18" customHeight="1" x14ac:dyDescent="0.25">
      <c r="B83" s="61" t="s">
        <v>71</v>
      </c>
      <c r="C83" s="62">
        <f>[1]FluxoFinanc.Hopital_UGO_2023!$O$51</f>
        <v>3300.2899999959627</v>
      </c>
      <c r="D83" s="2"/>
      <c r="E83" s="35"/>
    </row>
    <row r="84" spans="2:6" customFormat="1" ht="18" customHeight="1" x14ac:dyDescent="0.25">
      <c r="B84" s="61" t="s">
        <v>72</v>
      </c>
      <c r="C84" s="62">
        <f>[1]Aplic.Financ.H._UGO_2023!$O$39</f>
        <v>5532064.4700000053</v>
      </c>
      <c r="D84" s="2"/>
      <c r="E84" s="35"/>
    </row>
    <row r="85" spans="2:6" customFormat="1" ht="18" customHeight="1" thickBot="1" x14ac:dyDescent="0.3">
      <c r="B85" s="63" t="s">
        <v>73</v>
      </c>
      <c r="C85" s="30">
        <v>0</v>
      </c>
      <c r="D85" s="2"/>
      <c r="E85" s="35">
        <f>C36+C44-C76</f>
        <v>5535364.7600000016</v>
      </c>
    </row>
    <row r="86" spans="2:6" customFormat="1" ht="18" customHeight="1" thickBot="1" x14ac:dyDescent="0.3">
      <c r="B86" s="64" t="s">
        <v>74</v>
      </c>
      <c r="C86" s="65">
        <f>SUM(C82:C85)</f>
        <v>5535364.7600000016</v>
      </c>
      <c r="D86" s="2"/>
      <c r="E86" s="66">
        <f>E85-C86</f>
        <v>0</v>
      </c>
      <c r="F86" s="48"/>
    </row>
    <row r="87" spans="2:6" customFormat="1" ht="18" customHeight="1" thickBot="1" x14ac:dyDescent="0.3">
      <c r="B87" s="27" t="s">
        <v>75</v>
      </c>
      <c r="C87" s="59"/>
      <c r="D87" s="2"/>
      <c r="E87" s="35"/>
      <c r="F87" s="48"/>
    </row>
    <row r="88" spans="2:6" customFormat="1" ht="18" customHeight="1" x14ac:dyDescent="0.25">
      <c r="B88" s="60" t="s">
        <v>86</v>
      </c>
      <c r="C88" s="30">
        <f>19067144.58+759451.07</f>
        <v>19826595.649999999</v>
      </c>
      <c r="D88" s="2"/>
      <c r="E88" s="35"/>
    </row>
    <row r="89" spans="2:6" customFormat="1" ht="18" customHeight="1" x14ac:dyDescent="0.25">
      <c r="B89" s="61" t="s">
        <v>76</v>
      </c>
      <c r="C89" s="30">
        <v>0</v>
      </c>
      <c r="D89" s="2"/>
      <c r="E89" s="35"/>
    </row>
    <row r="90" spans="2:6" customFormat="1" ht="18" customHeight="1" thickBot="1" x14ac:dyDescent="0.3">
      <c r="B90" s="61" t="s">
        <v>77</v>
      </c>
      <c r="C90" s="30">
        <v>0</v>
      </c>
      <c r="D90" s="2"/>
      <c r="E90" s="35"/>
    </row>
    <row r="91" spans="2:6" customFormat="1" ht="18" customHeight="1" thickBot="1" x14ac:dyDescent="0.3">
      <c r="B91" s="64" t="s">
        <v>78</v>
      </c>
      <c r="C91" s="67">
        <f>SUM(C88:C90)</f>
        <v>19826595.649999999</v>
      </c>
      <c r="D91" s="2"/>
      <c r="E91" s="35"/>
    </row>
    <row r="92" spans="2:6" customFormat="1" ht="18" customHeight="1" x14ac:dyDescent="0.25">
      <c r="B92" s="68" t="s">
        <v>79</v>
      </c>
      <c r="C92" s="69"/>
      <c r="D92" s="2"/>
      <c r="E92" s="35"/>
    </row>
    <row r="93" spans="2:6" customFormat="1" ht="18" customHeight="1" thickBot="1" x14ac:dyDescent="0.3">
      <c r="B93" s="70"/>
      <c r="C93" s="71"/>
      <c r="D93" s="2"/>
      <c r="E93" s="35"/>
    </row>
    <row r="94" spans="2:6" customFormat="1" ht="19.350000000000001" customHeight="1" x14ac:dyDescent="0.25">
      <c r="B94" s="72"/>
      <c r="C94" s="73"/>
      <c r="D94" s="2"/>
      <c r="E94" s="3"/>
    </row>
    <row r="95" spans="2:6" customFormat="1" x14ac:dyDescent="0.25">
      <c r="B95" s="8" t="s">
        <v>80</v>
      </c>
      <c r="C95" s="74"/>
      <c r="D95" s="2"/>
      <c r="E95" s="3"/>
    </row>
    <row r="96" spans="2:6" customFormat="1" x14ac:dyDescent="0.25">
      <c r="B96" s="8" t="s">
        <v>81</v>
      </c>
      <c r="C96" s="74" t="s">
        <v>82</v>
      </c>
      <c r="D96" s="2"/>
      <c r="E96" s="3"/>
    </row>
    <row r="97" spans="2:5" customFormat="1" x14ac:dyDescent="0.25">
      <c r="B97" s="8"/>
      <c r="C97" s="74"/>
      <c r="D97" s="2"/>
      <c r="E97" s="3"/>
    </row>
    <row r="98" spans="2:5" customFormat="1" x14ac:dyDescent="0.25">
      <c r="B98" s="8" t="s">
        <v>83</v>
      </c>
      <c r="C98" s="74"/>
      <c r="D98" s="2"/>
      <c r="E98" s="3"/>
    </row>
    <row r="99" spans="2:5" customFormat="1" x14ac:dyDescent="0.25">
      <c r="B99" s="8" t="s">
        <v>84</v>
      </c>
      <c r="C99" s="74"/>
      <c r="D99" s="2"/>
      <c r="E99" s="3"/>
    </row>
    <row r="100" spans="2:5" customFormat="1" ht="16.5" thickBot="1" x14ac:dyDescent="0.3">
      <c r="B100" s="75"/>
      <c r="C100" s="76"/>
      <c r="D100" s="2"/>
      <c r="E100" s="3"/>
    </row>
  </sheetData>
  <mergeCells count="3">
    <mergeCell ref="B5:C5"/>
    <mergeCell ref="B7:C7"/>
    <mergeCell ref="B60:C60"/>
  </mergeCells>
  <pageMargins left="0.7" right="0.7" top="0.75" bottom="0.75" header="0.3" footer="0.3"/>
  <pageSetup paperSize="9" scale="46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11</xdr:col>
                <xdr:colOff>38100</xdr:colOff>
                <xdr:row>1</xdr:row>
                <xdr:rowOff>38100</xdr:rowOff>
              </from>
              <to>
                <xdr:col>11</xdr:col>
                <xdr:colOff>38100</xdr:colOff>
                <xdr:row>2</xdr:row>
                <xdr:rowOff>561975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ANEXO_XXV_-_COMPARATIVO_FINANC_</vt:lpstr>
      <vt:lpstr>'ANEXO_XXV_-_COMPARATIVO_FINANC_'!Area_de_impressao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José Roberto Leone</cp:lastModifiedBy>
  <cp:lastPrinted>2024-01-27T12:10:17Z</cp:lastPrinted>
  <dcterms:created xsi:type="dcterms:W3CDTF">2015-06-05T18:19:34Z</dcterms:created>
  <dcterms:modified xsi:type="dcterms:W3CDTF">2024-01-27T20:26:32Z</dcterms:modified>
</cp:coreProperties>
</file>