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AF0531ED-6EC2-47B9-8C00-9C3230416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'!$A$7:$AB$70</definedName>
    <definedName name="_xlnm.Print_Area" localSheetId="0">'GESTÃO DE COLABORADORES '!$A$1:$AE$87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1" i="3" l="1"/>
  <c r="AB55" i="3"/>
  <c r="AB31" i="3"/>
  <c r="AB20" i="3"/>
  <c r="AB16" i="3"/>
  <c r="P60" i="3"/>
  <c r="AB39" i="3"/>
  <c r="AB22" i="3"/>
  <c r="AB23" i="3"/>
  <c r="AB32" i="3"/>
  <c r="AB15" i="3"/>
  <c r="O52" i="3" l="1"/>
  <c r="AB52" i="3"/>
  <c r="P28" i="3"/>
  <c r="AB28" i="3" s="1"/>
  <c r="AB29" i="3"/>
  <c r="AB50" i="3"/>
  <c r="AB53" i="3"/>
  <c r="AB45" i="3"/>
  <c r="AB43" i="3"/>
  <c r="AB37" i="3"/>
  <c r="AB24" i="3"/>
  <c r="AB13" i="3"/>
  <c r="AB9" i="3" l="1"/>
  <c r="AB10" i="3"/>
  <c r="AB34" i="3"/>
  <c r="AB38" i="3"/>
  <c r="AB49" i="3"/>
  <c r="AB51" i="3"/>
  <c r="AB54" i="3"/>
  <c r="AB64" i="3"/>
  <c r="AB68" i="3" l="1"/>
  <c r="O67" i="3"/>
  <c r="AB67" i="3" s="1"/>
  <c r="O61" i="3"/>
  <c r="AB61" i="3" s="1"/>
  <c r="AB36" i="3"/>
  <c r="AB17" i="3"/>
  <c r="AB12" i="3"/>
  <c r="P70" i="3" l="1"/>
  <c r="L70" i="3" l="1"/>
  <c r="AB69" i="3"/>
  <c r="O66" i="3"/>
  <c r="AB66" i="3" s="1"/>
  <c r="AB65" i="3"/>
  <c r="AB63" i="3"/>
  <c r="AB62" i="3"/>
  <c r="O60" i="3"/>
  <c r="AB60" i="3" s="1"/>
  <c r="O59" i="3"/>
  <c r="AB58" i="3"/>
  <c r="AB57" i="3"/>
  <c r="AB56" i="3"/>
  <c r="AB48" i="3"/>
  <c r="AB47" i="3"/>
  <c r="AB46" i="3"/>
  <c r="AB44" i="3"/>
  <c r="AB42" i="3"/>
  <c r="AB40" i="3"/>
  <c r="AB35" i="3"/>
  <c r="AB33" i="3"/>
  <c r="AB30" i="3"/>
  <c r="AB27" i="3"/>
  <c r="AB26" i="3"/>
  <c r="AB25" i="3"/>
  <c r="AB21" i="3"/>
  <c r="AB19" i="3"/>
  <c r="AB18" i="3"/>
  <c r="AB14" i="3"/>
  <c r="AB11" i="3"/>
  <c r="AB8" i="3"/>
  <c r="AB59" i="3" l="1"/>
  <c r="AB70" i="3" s="1"/>
  <c r="M70" i="3"/>
  <c r="R70" i="3"/>
  <c r="U70" i="3"/>
  <c r="W70" i="3"/>
  <c r="Y70" i="3"/>
  <c r="AA70" i="3"/>
  <c r="Q70" i="3" l="1"/>
  <c r="O70" i="3"/>
  <c r="S70" i="3" l="1"/>
  <c r="Z70" i="3"/>
  <c r="V70" i="3"/>
  <c r="X70" i="3" l="1"/>
  <c r="T70" i="3" l="1"/>
</calcChain>
</file>

<file path=xl/sharedStrings.xml><?xml version="1.0" encoding="utf-8"?>
<sst xmlns="http://schemas.openxmlformats.org/spreadsheetml/2006/main" count="318" uniqueCount="165">
  <si>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</si>
  <si>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</si>
  <si>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</si>
  <si>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</si>
  <si>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</si>
  <si>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</si>
  <si>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</si>
  <si>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</si>
  <si>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</si>
  <si>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</si>
  <si>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</si>
  <si>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</si>
  <si>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</si>
  <si>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</si>
  <si>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</si>
  <si>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</si>
  <si>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</si>
  <si>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</si>
  <si>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</si>
  <si>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</si>
  <si>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</si>
  <si>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</si>
  <si>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</si>
  <si>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</si>
  <si>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</si>
  <si>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</si>
  <si>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</si>
  <si>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</si>
  <si>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</si>
  <si>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RECEPCIONISTA</t>
  </si>
  <si>
    <t>CARLA PATRÍCIA DA SILVA</t>
  </si>
  <si>
    <t>KRISTIELY FREITAS DOS REIS</t>
  </si>
  <si>
    <t>NÚRIA FRANCIELLE RODRIGUES SOUSA</t>
  </si>
  <si>
    <t>ANA LUIZA MORAIS DE ARAÚJO FIGUEIREDO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</si>
  <si>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</si>
  <si>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</si>
  <si>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</si>
  <si>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</si>
  <si>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</si>
  <si>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</si>
  <si>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</si>
  <si>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</si>
  <si>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</si>
  <si>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</si>
  <si>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</si>
  <si>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</si>
  <si>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</si>
  <si>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</si>
  <si>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</si>
  <si>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</si>
  <si>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</si>
  <si>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</si>
  <si>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</si>
  <si>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</si>
  <si>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</si>
  <si>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</si>
  <si>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</si>
  <si>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</si>
  <si>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</si>
  <si>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</si>
  <si>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</si>
  <si>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</si>
  <si>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</si>
  <si>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Adicional de Insalubridade 20%  R$ 1.126,00 R$ 1.107,00 Reajustado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</si>
  <si>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</si>
  <si>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</si>
  <si>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</si>
  <si>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</si>
  <si>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</si>
  <si>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</si>
  <si>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</si>
  <si>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</si>
  <si>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</si>
  <si>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</si>
  <si>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</si>
  <si>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</si>
  <si>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</si>
  <si>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</si>
  <si>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</si>
  <si>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</si>
  <si>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</si>
  <si>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</si>
  <si>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</si>
  <si>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</si>
  <si>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</si>
  <si>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</si>
  <si>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</si>
  <si>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</si>
  <si>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</si>
  <si>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</si>
  <si>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</si>
  <si>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</si>
  <si>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</si>
  <si>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</si>
  <si>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</si>
  <si>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</si>
  <si>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</si>
  <si>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</si>
  <si>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</si>
  <si>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</si>
  <si>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</si>
  <si>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</si>
  <si>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</si>
  <si>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</si>
  <si>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</si>
  <si>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Aprovado pelo Conselho de Administração: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</si>
  <si>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</si>
  <si>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</si>
  <si>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</si>
  <si>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</si>
  <si>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</si>
  <si>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</si>
  <si>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</si>
  <si>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</si>
  <si>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</si>
  <si>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SILVANA MENDES RODRIGUES LIMA</t>
  </si>
  <si>
    <t>TALITA UTIM TOLEDO</t>
  </si>
  <si>
    <t>ENFERMEIRO CCIH</t>
  </si>
  <si>
    <t>11:30 as 12:42</t>
  </si>
  <si>
    <t>11:00 as 11:15</t>
  </si>
  <si>
    <t>12:00 as 13:00</t>
  </si>
  <si>
    <t>MAYSA RABELO FERNANDES</t>
  </si>
  <si>
    <t>THAIS FATIMA DOS SANTOS</t>
  </si>
  <si>
    <t>AGUIA PEIXOTO DA SILVA</t>
  </si>
  <si>
    <t>Aprovado pela corrdenador operacional</t>
  </si>
  <si>
    <t>FABIANA PEREIRA DO NASCIMENTO</t>
  </si>
  <si>
    <t>LORENA ROCHA SILVA</t>
  </si>
  <si>
    <t>ANDRESSA FERNANDES PEREIRA</t>
  </si>
  <si>
    <t>MONICA ALVES DINIZ</t>
  </si>
  <si>
    <t>12:30 as 13:41</t>
  </si>
  <si>
    <t>JOICE LUNA PEREIRA SUSSTRUNK</t>
  </si>
  <si>
    <t>LARISSA NOLASCO GUIMARÃES SAIKI</t>
  </si>
  <si>
    <t>MARINA ALVES LIMA PIMENTA</t>
  </si>
  <si>
    <t>12:18 as 13:30</t>
  </si>
  <si>
    <t>11:15 as 12:27</t>
  </si>
  <si>
    <t>GLACIENE DA SILVA BRAGA</t>
  </si>
  <si>
    <t>15:00 as 15:15</t>
  </si>
  <si>
    <t>GEOVANNA LISSA B. OLIVEIRA</t>
  </si>
  <si>
    <t>MICHELLE SOUSA RAMOS</t>
  </si>
  <si>
    <t>CARLOS EDUARDO OLIVEIRA DIAS</t>
  </si>
  <si>
    <t>12:00 AS 13:12</t>
  </si>
  <si>
    <t xml:space="preserve"> ELISANGELA NUNES SIQUEIRA</t>
  </si>
  <si>
    <t>KEMILY EVANGELISTA SOARES</t>
  </si>
  <si>
    <t>EMILAINE APARECIDA PEIXOTO MENDES</t>
  </si>
  <si>
    <t>406.849.858-02</t>
  </si>
  <si>
    <t>828.206.001-15</t>
  </si>
  <si>
    <t>975.241.151-72</t>
  </si>
  <si>
    <t>700.307.761-20</t>
  </si>
  <si>
    <t>HENRIQUE DA SILVA SOUSA</t>
  </si>
  <si>
    <t>069.227.991-19</t>
  </si>
  <si>
    <t>Goianésia, 02 de março de 2022</t>
  </si>
  <si>
    <t>DAIANE PEREIRA DA SILVA</t>
  </si>
  <si>
    <t>Transf. Heja</t>
  </si>
  <si>
    <t>034.075.131-27</t>
  </si>
  <si>
    <t>DIVINA DE FATIMA RIBEIRO</t>
  </si>
  <si>
    <t>034.708.241-69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</si>
  <si>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</si>
  <si>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</si>
  <si>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</si>
  <si>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</si>
  <si>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</si>
  <si>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</si>
  <si>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>12:20 as 13:32</t>
  </si>
  <si>
    <t xml:space="preserve">Transferidos </t>
  </si>
  <si>
    <t>COLABORADORES POLICLÍNICA DE GOIANÉSIA - MÊS REFERÊNCIA FEVEREIRO/2022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</si>
</sst>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5">
    <xf numFmtId="0" fontId="0" fillId="0" borderId="0" xfId="0"/>
    <xf numFmtId="0" fontId="0" fillId="0" borderId="1" xfId="0" applyBorder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2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6" xfId="0" applyNumberFormat="1" applyFont="1" applyBorder="1" applyAlignment="1">
      <alignment horizontal="center"/>
    </xf>
    <xf numFmtId="167" fontId="17" fillId="0" borderId="9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167" fontId="17" fillId="10" borderId="1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168" fontId="10" fillId="0" borderId="0" xfId="0" applyNumberFormat="1" applyFont="1"/>
    <xf numFmtId="0" fontId="17" fillId="0" borderId="8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80</xdr:row>
      <xdr:rowOff>0</xdr:rowOff>
    </xdr:from>
    <xdr:to>
      <xdr:col>4</xdr:col>
      <xdr:colOff>123265</xdr:colOff>
      <xdr:row>84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79</xdr:row>
      <xdr:rowOff>190499</xdr:rowOff>
    </xdr:from>
    <xdr:to>
      <xdr:col>6</xdr:col>
      <xdr:colOff>1524000</xdr:colOff>
      <xdr:row>84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5363264"/>
          <a:ext cx="3821207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79</xdr:row>
      <xdr:rowOff>179293</xdr:rowOff>
    </xdr:from>
    <xdr:to>
      <xdr:col>11</xdr:col>
      <xdr:colOff>874058</xdr:colOff>
      <xdr:row>83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1210237</xdr:colOff>
      <xdr:row>80</xdr:row>
      <xdr:rowOff>11206</xdr:rowOff>
    </xdr:from>
    <xdr:to>
      <xdr:col>27</xdr:col>
      <xdr:colOff>829235</xdr:colOff>
      <xdr:row>83</xdr:row>
      <xdr:rowOff>168089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0298208" y="16013206"/>
          <a:ext cx="2666998" cy="762001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10</xdr:col>
      <xdr:colOff>280145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4:AC86"/>
  <sheetViews>
    <sheetView showGridLines="0" tabSelected="1" zoomScale="85" zoomScaleNormal="85" zoomScaleSheetLayoutView="85" workbookViewId="0">
      <selection activeCell="A78" sqref="A78:F78"/>
    </sheetView>
  </sheetViews>
  <sheetFormatPr defaultRowHeight="14.4"/>
  <cols>
    <col min="1" max="1" width="3.6640625" customWidth="1"/>
    <col min="2" max="2" width="14.44140625" bestFit="1" customWidth="1"/>
    <col min="3" max="3" width="15" style="5" customWidth="1"/>
    <col min="4" max="4" width="8.33203125" style="4" hidden="1" customWidth="1"/>
    <col min="5" max="5" width="17.88671875" style="4" customWidth="1"/>
    <col min="6" max="6" width="34.44140625" style="4" customWidth="1"/>
    <col min="7" max="7" width="31.6640625" style="7" hidden="1" customWidth="1"/>
    <col min="8" max="8" width="6.6640625" style="7" bestFit="1" customWidth="1"/>
    <col min="9" max="9" width="13.5546875" style="7" bestFit="1" customWidth="1"/>
    <col min="10" max="10" width="7" style="7" customWidth="1"/>
    <col min="11" max="11" width="9.109375" style="50" bestFit="1" customWidth="1"/>
    <col min="12" max="12" width="14.44140625" style="61" bestFit="1" customWidth="1"/>
    <col min="13" max="13" width="18.33203125" style="23" bestFit="1" customWidth="1"/>
    <col min="14" max="14" width="69.5546875" style="23" hidden="1" customWidth="1"/>
    <col min="15" max="15" width="10.6640625" style="23" customWidth="1"/>
    <col min="16" max="16" width="22" style="23" bestFit="1" customWidth="1"/>
    <col min="17" max="17" width="13.44140625" style="23" hidden="1" customWidth="1"/>
    <col min="18" max="18" width="10.88671875" style="23" hidden="1" customWidth="1"/>
    <col min="19" max="19" width="9.33203125" style="23" hidden="1" customWidth="1"/>
    <col min="20" max="20" width="10.6640625" style="23" hidden="1" customWidth="1"/>
    <col min="21" max="21" width="8.6640625" style="23" hidden="1" customWidth="1"/>
    <col min="22" max="22" width="7.88671875" style="23" hidden="1" customWidth="1"/>
    <col min="23" max="24" width="8.6640625" style="23" hidden="1" customWidth="1"/>
    <col min="25" max="25" width="9.33203125" style="23" hidden="1" customWidth="1"/>
    <col min="26" max="26" width="7.88671875" style="23" hidden="1" customWidth="1"/>
    <col min="27" max="27" width="9.88671875" style="23" hidden="1" customWidth="1"/>
    <col min="28" max="28" width="18.109375" style="23" bestFit="1" customWidth="1"/>
  </cols>
  <sheetData>
    <row r="4" spans="1:29" ht="23.4">
      <c r="B4" s="21"/>
      <c r="L4" s="51"/>
      <c r="T4" s="19">
        <v>26</v>
      </c>
      <c r="U4" s="19" t="s">
        <v>72</v>
      </c>
    </row>
    <row r="5" spans="1:29" ht="23.4">
      <c r="B5" s="21"/>
      <c r="L5" s="51"/>
      <c r="T5" s="72"/>
      <c r="U5" s="72"/>
    </row>
    <row r="6" spans="1:29" ht="23.4">
      <c r="B6" s="73" t="s">
        <v>164</v>
      </c>
      <c r="C6" s="75"/>
      <c r="D6" s="75"/>
      <c r="E6" s="74"/>
      <c r="F6" s="76"/>
      <c r="G6" s="76"/>
      <c r="L6" s="51"/>
      <c r="T6" s="72"/>
      <c r="U6" s="72"/>
    </row>
    <row r="7" spans="1:29" ht="66.599999999999994">
      <c r="B7" s="11" t="s">
        <v>4</v>
      </c>
      <c r="C7" s="11" t="s">
        <v>0</v>
      </c>
      <c r="D7" s="12" t="s">
        <v>1</v>
      </c>
      <c r="E7" s="16" t="s">
        <v>9</v>
      </c>
      <c r="F7" s="12" t="s">
        <v>2</v>
      </c>
      <c r="G7" s="12" t="s">
        <v>3</v>
      </c>
      <c r="H7" s="13" t="s">
        <v>46</v>
      </c>
      <c r="I7" s="13" t="s">
        <v>47</v>
      </c>
      <c r="J7" s="13" t="s">
        <v>48</v>
      </c>
      <c r="K7" s="15" t="s">
        <v>58</v>
      </c>
      <c r="L7" s="10" t="s">
        <v>10</v>
      </c>
      <c r="M7" s="34" t="s">
        <v>63</v>
      </c>
      <c r="N7" s="52" t="s">
        <v>11</v>
      </c>
      <c r="O7" s="86" t="s">
        <v>106</v>
      </c>
      <c r="P7" s="85" t="s">
        <v>12</v>
      </c>
      <c r="Q7" s="35" t="s">
        <v>49</v>
      </c>
      <c r="R7" s="36" t="s">
        <v>50</v>
      </c>
      <c r="S7" s="35" t="s">
        <v>51</v>
      </c>
      <c r="T7" s="35" t="s">
        <v>52</v>
      </c>
      <c r="U7" s="37" t="s">
        <v>53</v>
      </c>
      <c r="V7" s="38" t="s">
        <v>54</v>
      </c>
      <c r="W7" s="39" t="s">
        <v>55</v>
      </c>
      <c r="X7" s="38" t="s">
        <v>54</v>
      </c>
      <c r="Y7" s="40" t="s">
        <v>73</v>
      </c>
      <c r="Z7" s="38" t="s">
        <v>54</v>
      </c>
      <c r="AA7" s="38" t="s">
        <v>56</v>
      </c>
      <c r="AB7" s="84" t="s">
        <v>57</v>
      </c>
    </row>
    <row r="8" spans="1:29" ht="16.5" customHeight="1">
      <c r="B8" s="90" t="s">
        <v>71</v>
      </c>
      <c r="C8" s="106">
        <v>3447589159</v>
      </c>
      <c r="D8" s="89"/>
      <c r="E8" s="114">
        <v>44516</v>
      </c>
      <c r="F8" s="91" t="s">
        <v>123</v>
      </c>
      <c r="G8" s="107" t="s">
        <v>29</v>
      </c>
      <c r="H8" s="94">
        <v>0.29166666666666669</v>
      </c>
      <c r="I8" s="108" t="s">
        <v>76</v>
      </c>
      <c r="J8" s="94">
        <v>0.70833333333333337</v>
      </c>
      <c r="K8" s="95">
        <v>1.8333333333333333</v>
      </c>
      <c r="L8" s="117">
        <v>1212</v>
      </c>
      <c r="M8" s="101">
        <v>242.4</v>
      </c>
      <c r="N8" s="65"/>
      <c r="O8" s="69"/>
      <c r="P8" s="41"/>
      <c r="Q8" s="42"/>
      <c r="R8" s="43"/>
      <c r="S8" s="42"/>
      <c r="T8" s="42"/>
      <c r="U8" s="46"/>
      <c r="V8" s="44"/>
      <c r="W8" s="45"/>
      <c r="X8" s="44"/>
      <c r="Y8" s="46"/>
      <c r="Z8" s="44"/>
      <c r="AA8" s="44"/>
      <c r="AB8" s="41">
        <f>L8+M8+P8</f>
        <v>1454.4</v>
      </c>
    </row>
    <row r="9" spans="1:29" ht="16.5" customHeight="1">
      <c r="A9" s="71"/>
      <c r="B9" s="90" t="s">
        <v>43</v>
      </c>
      <c r="C9" s="98" t="s">
        <v>74</v>
      </c>
      <c r="D9" s="89"/>
      <c r="E9" s="114">
        <v>44424</v>
      </c>
      <c r="F9" s="91" t="s">
        <v>75</v>
      </c>
      <c r="G9" s="91" t="s">
        <v>59</v>
      </c>
      <c r="H9" s="109">
        <v>0.29166666666666669</v>
      </c>
      <c r="I9" s="108" t="s">
        <v>60</v>
      </c>
      <c r="J9" s="94">
        <v>0.70833333333333337</v>
      </c>
      <c r="K9" s="95">
        <v>1.8333333333333333</v>
      </c>
      <c r="L9" s="96">
        <v>3250</v>
      </c>
      <c r="M9" s="101">
        <v>242.4</v>
      </c>
      <c r="N9" s="65"/>
      <c r="O9" s="69"/>
      <c r="P9" s="41"/>
      <c r="Q9" s="42"/>
      <c r="R9" s="43"/>
      <c r="S9" s="42"/>
      <c r="T9" s="42"/>
      <c r="U9" s="46"/>
      <c r="V9" s="44"/>
      <c r="W9" s="45"/>
      <c r="X9" s="44"/>
      <c r="Y9" s="46"/>
      <c r="Z9" s="44"/>
      <c r="AA9" s="44"/>
      <c r="AB9" s="41">
        <f t="shared" ref="AB9:AB69" si="0">L9+M9+P9</f>
        <v>3492.4</v>
      </c>
    </row>
    <row r="10" spans="1:29" ht="16.5" customHeight="1">
      <c r="A10" s="71">
        <v>1</v>
      </c>
      <c r="B10" s="90" t="s">
        <v>71</v>
      </c>
      <c r="C10" s="98" t="s">
        <v>103</v>
      </c>
      <c r="D10" s="89"/>
      <c r="E10" s="114">
        <v>44432</v>
      </c>
      <c r="F10" s="91" t="s">
        <v>104</v>
      </c>
      <c r="G10" s="91" t="s">
        <v>29</v>
      </c>
      <c r="H10" s="109">
        <v>0.25</v>
      </c>
      <c r="I10" s="108" t="s">
        <v>60</v>
      </c>
      <c r="J10" s="94">
        <v>0.66666666666666663</v>
      </c>
      <c r="K10" s="95">
        <v>1.8333333333333333</v>
      </c>
      <c r="L10" s="96">
        <v>1212</v>
      </c>
      <c r="M10" s="101">
        <v>242.4</v>
      </c>
      <c r="N10" s="65"/>
      <c r="O10" s="69"/>
      <c r="P10" s="41"/>
      <c r="Q10" s="42"/>
      <c r="R10" s="43"/>
      <c r="S10" s="42"/>
      <c r="T10" s="42"/>
      <c r="U10" s="46"/>
      <c r="V10" s="44"/>
      <c r="W10" s="45"/>
      <c r="X10" s="44"/>
      <c r="Y10" s="46"/>
      <c r="Z10" s="44"/>
      <c r="AA10" s="44"/>
      <c r="AB10" s="41">
        <f t="shared" si="0"/>
        <v>1454.4</v>
      </c>
    </row>
    <row r="11" spans="1:29" ht="16.5" customHeight="1">
      <c r="B11" s="90" t="s">
        <v>71</v>
      </c>
      <c r="C11" s="98">
        <v>96093943100</v>
      </c>
      <c r="D11" s="89" t="s">
        <v>5</v>
      </c>
      <c r="E11" s="114">
        <v>44256</v>
      </c>
      <c r="F11" s="91" t="s">
        <v>33</v>
      </c>
      <c r="G11" s="108" t="s">
        <v>29</v>
      </c>
      <c r="H11" s="94">
        <v>0.29166666666666669</v>
      </c>
      <c r="I11" s="108" t="s">
        <v>60</v>
      </c>
      <c r="J11" s="94">
        <v>0.70833333333333337</v>
      </c>
      <c r="K11" s="95">
        <v>1.8333333333333333</v>
      </c>
      <c r="L11" s="96">
        <v>1212</v>
      </c>
      <c r="M11" s="101">
        <v>242.4</v>
      </c>
      <c r="N11" s="65"/>
      <c r="O11" s="69"/>
      <c r="P11" s="41"/>
      <c r="Q11" s="42"/>
      <c r="R11" s="43"/>
      <c r="S11" s="42"/>
      <c r="T11" s="42"/>
      <c r="U11" s="46"/>
      <c r="V11" s="44"/>
      <c r="W11" s="45"/>
      <c r="X11" s="44"/>
      <c r="Y11" s="46"/>
      <c r="Z11" s="44"/>
      <c r="AA11" s="44"/>
      <c r="AB11" s="41">
        <f>L11+M11+P11</f>
        <v>1454.4</v>
      </c>
    </row>
    <row r="12" spans="1:29" ht="16.5" customHeight="1">
      <c r="A12" s="71"/>
      <c r="B12" s="90" t="s">
        <v>71</v>
      </c>
      <c r="C12" s="98">
        <v>1372094105</v>
      </c>
      <c r="D12" s="89"/>
      <c r="E12" s="114">
        <v>44487</v>
      </c>
      <c r="F12" s="91" t="s">
        <v>109</v>
      </c>
      <c r="G12" s="91" t="s">
        <v>110</v>
      </c>
      <c r="H12" s="109">
        <v>0.29166666666666669</v>
      </c>
      <c r="I12" s="108" t="s">
        <v>140</v>
      </c>
      <c r="J12" s="94">
        <v>0.70833333333333337</v>
      </c>
      <c r="K12" s="95">
        <v>1.8333333333333333</v>
      </c>
      <c r="L12" s="96">
        <v>1212</v>
      </c>
      <c r="M12" s="101">
        <v>242.4</v>
      </c>
      <c r="N12" s="65"/>
      <c r="O12" s="69"/>
      <c r="P12" s="41"/>
      <c r="Q12" s="42"/>
      <c r="R12" s="43"/>
      <c r="S12" s="42"/>
      <c r="T12" s="42"/>
      <c r="U12" s="46"/>
      <c r="V12" s="44"/>
      <c r="W12" s="45"/>
      <c r="X12" s="44"/>
      <c r="Y12" s="46"/>
      <c r="Z12" s="44"/>
      <c r="AA12" s="44"/>
      <c r="AB12" s="41">
        <f>L12+M12+P12</f>
        <v>1454.4</v>
      </c>
    </row>
    <row r="13" spans="1:29" ht="16.5" customHeight="1">
      <c r="A13" s="71"/>
      <c r="B13" s="90" t="s">
        <v>71</v>
      </c>
      <c r="C13" s="98">
        <v>70327328100</v>
      </c>
      <c r="D13" s="89"/>
      <c r="E13" s="114">
        <v>44545</v>
      </c>
      <c r="F13" s="91" t="s">
        <v>127</v>
      </c>
      <c r="G13" s="91" t="s">
        <v>29</v>
      </c>
      <c r="H13" s="109">
        <v>0.29166666666666669</v>
      </c>
      <c r="I13" s="94" t="s">
        <v>129</v>
      </c>
      <c r="J13" s="94">
        <v>0.70833333333333337</v>
      </c>
      <c r="K13" s="95">
        <v>1.8333333333333333</v>
      </c>
      <c r="L13" s="96">
        <v>1212</v>
      </c>
      <c r="M13" s="101">
        <v>242.4</v>
      </c>
      <c r="N13" s="65"/>
      <c r="O13" s="69"/>
      <c r="P13" s="41"/>
      <c r="Q13" s="42"/>
      <c r="R13" s="43"/>
      <c r="S13" s="42"/>
      <c r="T13" s="42"/>
      <c r="U13" s="46"/>
      <c r="V13" s="44"/>
      <c r="W13" s="45"/>
      <c r="X13" s="44"/>
      <c r="Y13" s="46"/>
      <c r="Z13" s="44"/>
      <c r="AA13" s="44"/>
      <c r="AB13" s="41">
        <f>L13+M13+P13</f>
        <v>1454.4</v>
      </c>
    </row>
    <row r="14" spans="1:29" ht="16.5" customHeight="1">
      <c r="A14" s="71"/>
      <c r="B14" s="90" t="s">
        <v>71</v>
      </c>
      <c r="C14" s="98">
        <v>74079514115</v>
      </c>
      <c r="D14" s="89" t="s">
        <v>5</v>
      </c>
      <c r="E14" s="114">
        <v>44256</v>
      </c>
      <c r="F14" s="91" t="s">
        <v>30</v>
      </c>
      <c r="G14" s="91" t="s">
        <v>29</v>
      </c>
      <c r="H14" s="94">
        <v>0.29166666666666669</v>
      </c>
      <c r="I14" s="94" t="s">
        <v>61</v>
      </c>
      <c r="J14" s="94">
        <v>0.70833333333333337</v>
      </c>
      <c r="K14" s="95">
        <v>1.8333333333333333</v>
      </c>
      <c r="L14" s="96">
        <v>1212</v>
      </c>
      <c r="M14" s="101">
        <v>242.4</v>
      </c>
      <c r="N14" s="66"/>
      <c r="O14" s="66"/>
      <c r="P14" s="41"/>
      <c r="Q14" s="42"/>
      <c r="R14" s="43"/>
      <c r="S14" s="42"/>
      <c r="T14" s="42"/>
      <c r="U14" s="46"/>
      <c r="V14" s="44"/>
      <c r="W14" s="45"/>
      <c r="X14" s="44"/>
      <c r="Y14" s="46"/>
      <c r="Z14" s="44"/>
      <c r="AA14" s="44"/>
      <c r="AB14" s="41">
        <f t="shared" si="0"/>
        <v>1454.4</v>
      </c>
    </row>
    <row r="15" spans="1:29" ht="16.5" customHeight="1">
      <c r="A15" s="71"/>
      <c r="B15" s="90" t="s">
        <v>42</v>
      </c>
      <c r="C15" s="113" t="s">
        <v>144</v>
      </c>
      <c r="D15" s="89"/>
      <c r="E15" s="115">
        <v>44595</v>
      </c>
      <c r="F15" s="91" t="s">
        <v>139</v>
      </c>
      <c r="G15" s="91"/>
      <c r="H15" s="94">
        <v>0.29166666666666669</v>
      </c>
      <c r="I15" s="94" t="s">
        <v>60</v>
      </c>
      <c r="J15" s="94">
        <v>0.70833333333333337</v>
      </c>
      <c r="K15" s="95">
        <v>1.8333333333333333</v>
      </c>
      <c r="L15" s="96">
        <v>4500</v>
      </c>
      <c r="M15" s="101">
        <v>242.4</v>
      </c>
      <c r="N15" s="66"/>
      <c r="O15" s="66"/>
      <c r="P15" s="41"/>
      <c r="Q15" s="42"/>
      <c r="R15" s="43"/>
      <c r="S15" s="42"/>
      <c r="T15" s="42"/>
      <c r="U15" s="46"/>
      <c r="V15" s="44"/>
      <c r="W15" s="45"/>
      <c r="X15" s="44"/>
      <c r="Y15" s="46"/>
      <c r="Z15" s="44"/>
      <c r="AA15" s="44"/>
      <c r="AB15" s="41">
        <f t="shared" si="0"/>
        <v>4742.3999999999996</v>
      </c>
    </row>
    <row r="16" spans="1:29" ht="16.5" customHeight="1">
      <c r="A16" s="71"/>
      <c r="B16" s="90" t="s">
        <v>42</v>
      </c>
      <c r="C16" s="113" t="s">
        <v>153</v>
      </c>
      <c r="D16" s="89"/>
      <c r="E16" s="115">
        <v>44222</v>
      </c>
      <c r="F16" s="116" t="s">
        <v>151</v>
      </c>
      <c r="G16" s="91"/>
      <c r="H16" s="94">
        <v>0.29166666666666669</v>
      </c>
      <c r="I16" s="94" t="s">
        <v>60</v>
      </c>
      <c r="J16" s="94">
        <v>0.70833333333333337</v>
      </c>
      <c r="K16" s="95">
        <v>1.8333333333333333</v>
      </c>
      <c r="L16" s="118">
        <v>5449.98</v>
      </c>
      <c r="M16" s="101">
        <v>0</v>
      </c>
      <c r="N16" s="66"/>
      <c r="O16" s="119">
        <v>109</v>
      </c>
      <c r="P16" s="41"/>
      <c r="Q16" s="42"/>
      <c r="R16" s="43"/>
      <c r="S16" s="42"/>
      <c r="T16" s="42"/>
      <c r="U16" s="46"/>
      <c r="V16" s="44"/>
      <c r="W16" s="45"/>
      <c r="X16" s="44"/>
      <c r="Y16" s="46"/>
      <c r="Z16" s="44"/>
      <c r="AA16" s="44"/>
      <c r="AB16" s="41">
        <f>L16+O16</f>
        <v>5558.98</v>
      </c>
      <c r="AC16" t="s">
        <v>152</v>
      </c>
    </row>
    <row r="17" spans="1:28" ht="16.5" customHeight="1">
      <c r="A17" s="71"/>
      <c r="B17" s="90" t="s">
        <v>71</v>
      </c>
      <c r="C17" s="98">
        <v>70277603129</v>
      </c>
      <c r="D17" s="89"/>
      <c r="E17" s="114">
        <v>44487</v>
      </c>
      <c r="F17" s="91" t="s">
        <v>111</v>
      </c>
      <c r="G17" s="91" t="s">
        <v>29</v>
      </c>
      <c r="H17" s="94">
        <v>0.29166666666666669</v>
      </c>
      <c r="I17" s="94" t="s">
        <v>118</v>
      </c>
      <c r="J17" s="94">
        <v>0.70833333333333337</v>
      </c>
      <c r="K17" s="95">
        <v>1.8333333333333333</v>
      </c>
      <c r="L17" s="96">
        <v>1212</v>
      </c>
      <c r="M17" s="101">
        <v>242.4</v>
      </c>
      <c r="N17" s="66"/>
      <c r="O17" s="66"/>
      <c r="P17" s="41"/>
      <c r="Q17" s="42"/>
      <c r="R17" s="43"/>
      <c r="S17" s="42"/>
      <c r="T17" s="42"/>
      <c r="U17" s="46"/>
      <c r="V17" s="44"/>
      <c r="W17" s="45"/>
      <c r="X17" s="44"/>
      <c r="Y17" s="46"/>
      <c r="Z17" s="44"/>
      <c r="AA17" s="44"/>
      <c r="AB17" s="41">
        <f t="shared" si="0"/>
        <v>1454.4</v>
      </c>
    </row>
    <row r="18" spans="1:28" ht="16.5" hidden="1" customHeight="1">
      <c r="A18" s="71"/>
      <c r="B18" s="90" t="s">
        <v>42</v>
      </c>
      <c r="C18" s="98">
        <v>83276920115</v>
      </c>
      <c r="D18" s="89" t="s">
        <v>5</v>
      </c>
      <c r="E18" s="87">
        <v>44256</v>
      </c>
      <c r="F18" s="91" t="s">
        <v>18</v>
      </c>
      <c r="G18" s="91" t="s">
        <v>19</v>
      </c>
      <c r="H18" s="94">
        <v>0.29166666666666669</v>
      </c>
      <c r="I18" s="94" t="s">
        <v>62</v>
      </c>
      <c r="J18" s="94">
        <v>0.55208333333333337</v>
      </c>
      <c r="K18" s="95">
        <v>1.25</v>
      </c>
      <c r="L18" s="96">
        <v>2600</v>
      </c>
      <c r="M18" s="101">
        <v>242.4</v>
      </c>
      <c r="N18" s="65"/>
      <c r="O18" s="65"/>
      <c r="P18" s="41"/>
      <c r="Q18" s="42"/>
      <c r="R18" s="43"/>
      <c r="S18" s="42"/>
      <c r="T18" s="42"/>
      <c r="U18" s="46"/>
      <c r="V18" s="44"/>
      <c r="W18" s="45"/>
      <c r="X18" s="44"/>
      <c r="Y18" s="46"/>
      <c r="Z18" s="44"/>
      <c r="AA18" s="44"/>
      <c r="AB18" s="41">
        <f t="shared" si="0"/>
        <v>2842.4</v>
      </c>
    </row>
    <row r="19" spans="1:28" ht="16.5" customHeight="1">
      <c r="A19" s="71"/>
      <c r="B19" s="90" t="s">
        <v>43</v>
      </c>
      <c r="C19" s="98" t="s">
        <v>77</v>
      </c>
      <c r="D19" s="89"/>
      <c r="E19" s="114">
        <v>44327</v>
      </c>
      <c r="F19" s="91" t="s">
        <v>78</v>
      </c>
      <c r="G19" s="91" t="s">
        <v>38</v>
      </c>
      <c r="H19" s="94">
        <v>0.27083333333333331</v>
      </c>
      <c r="I19" s="94" t="s">
        <v>61</v>
      </c>
      <c r="J19" s="94">
        <v>0.6875</v>
      </c>
      <c r="K19" s="95">
        <v>1.8333333333333333</v>
      </c>
      <c r="L19" s="96">
        <v>1560</v>
      </c>
      <c r="M19" s="101">
        <v>242.4</v>
      </c>
      <c r="N19" s="65"/>
      <c r="O19" s="69"/>
      <c r="P19" s="41"/>
      <c r="Q19" s="42"/>
      <c r="R19" s="43"/>
      <c r="S19" s="42"/>
      <c r="T19" s="42"/>
      <c r="U19" s="46"/>
      <c r="V19" s="44"/>
      <c r="W19" s="45"/>
      <c r="X19" s="44"/>
      <c r="Y19" s="46"/>
      <c r="Z19" s="44"/>
      <c r="AA19" s="44"/>
      <c r="AB19" s="41">
        <f t="shared" si="0"/>
        <v>1802.4</v>
      </c>
    </row>
    <row r="20" spans="1:28" ht="16.5" customHeight="1">
      <c r="A20" s="71"/>
      <c r="B20" s="90" t="s">
        <v>71</v>
      </c>
      <c r="C20" s="113" t="s">
        <v>155</v>
      </c>
      <c r="D20" s="89"/>
      <c r="E20" s="115">
        <v>44594</v>
      </c>
      <c r="F20" s="116" t="s">
        <v>154</v>
      </c>
      <c r="G20" s="91"/>
      <c r="H20" s="94">
        <v>0.29166666666666669</v>
      </c>
      <c r="I20" s="94" t="s">
        <v>60</v>
      </c>
      <c r="J20" s="94">
        <v>0.70833333333333337</v>
      </c>
      <c r="K20" s="95">
        <v>1.8333333333333333</v>
      </c>
      <c r="L20" s="96">
        <v>1212</v>
      </c>
      <c r="M20" s="101">
        <v>242.4</v>
      </c>
      <c r="N20" s="65"/>
      <c r="O20" s="69"/>
      <c r="P20" s="41"/>
      <c r="Q20" s="42"/>
      <c r="R20" s="43"/>
      <c r="S20" s="42"/>
      <c r="T20" s="42"/>
      <c r="U20" s="46"/>
      <c r="V20" s="44"/>
      <c r="W20" s="45"/>
      <c r="X20" s="44"/>
      <c r="Y20" s="46"/>
      <c r="Z20" s="44"/>
      <c r="AA20" s="44"/>
      <c r="AB20" s="41">
        <f t="shared" si="0"/>
        <v>1454.4</v>
      </c>
    </row>
    <row r="21" spans="1:28" ht="16.5" customHeight="1">
      <c r="A21" s="71"/>
      <c r="B21" s="90" t="s">
        <v>71</v>
      </c>
      <c r="C21" s="98">
        <v>3864080177</v>
      </c>
      <c r="D21" s="89" t="s">
        <v>5</v>
      </c>
      <c r="E21" s="114">
        <v>44256</v>
      </c>
      <c r="F21" s="91" t="s">
        <v>34</v>
      </c>
      <c r="G21" s="91" t="s">
        <v>29</v>
      </c>
      <c r="H21" s="94">
        <v>0.27083333333333331</v>
      </c>
      <c r="I21" s="108" t="s">
        <v>61</v>
      </c>
      <c r="J21" s="94">
        <v>0.6875</v>
      </c>
      <c r="K21" s="95">
        <v>1.8333333333333333</v>
      </c>
      <c r="L21" s="96">
        <v>1212</v>
      </c>
      <c r="M21" s="101">
        <v>242.4</v>
      </c>
      <c r="N21" s="65"/>
      <c r="O21" s="69"/>
      <c r="P21" s="41"/>
      <c r="Q21" s="42"/>
      <c r="R21" s="43"/>
      <c r="S21" s="42"/>
      <c r="T21" s="42"/>
      <c r="U21" s="46"/>
      <c r="V21" s="44"/>
      <c r="W21" s="45"/>
      <c r="X21" s="44"/>
      <c r="Y21" s="46"/>
      <c r="Z21" s="44"/>
      <c r="AA21" s="44"/>
      <c r="AB21" s="41">
        <f t="shared" si="0"/>
        <v>1454.4</v>
      </c>
    </row>
    <row r="22" spans="1:28" ht="16.5" customHeight="1">
      <c r="A22" s="71"/>
      <c r="B22" s="90" t="s">
        <v>71</v>
      </c>
      <c r="C22" s="113" t="s">
        <v>145</v>
      </c>
      <c r="D22" s="89"/>
      <c r="E22" s="115">
        <v>44594</v>
      </c>
      <c r="F22" s="91" t="s">
        <v>141</v>
      </c>
      <c r="G22" s="91"/>
      <c r="H22" s="94">
        <v>0.375</v>
      </c>
      <c r="I22" s="108" t="s">
        <v>76</v>
      </c>
      <c r="J22" s="94">
        <v>0.79166666666666663</v>
      </c>
      <c r="K22" s="95">
        <v>1.8333333333333333</v>
      </c>
      <c r="L22" s="96">
        <v>1212</v>
      </c>
      <c r="M22" s="101">
        <v>242.4</v>
      </c>
      <c r="N22" s="65"/>
      <c r="O22" s="69"/>
      <c r="P22" s="41"/>
      <c r="Q22" s="42"/>
      <c r="R22" s="43"/>
      <c r="S22" s="42"/>
      <c r="T22" s="42"/>
      <c r="U22" s="46"/>
      <c r="V22" s="44"/>
      <c r="W22" s="45"/>
      <c r="X22" s="44"/>
      <c r="Y22" s="46"/>
      <c r="Z22" s="44"/>
      <c r="AA22" s="44"/>
      <c r="AB22" s="41">
        <f t="shared" si="0"/>
        <v>1454.4</v>
      </c>
    </row>
    <row r="23" spans="1:28" ht="16.5" customHeight="1">
      <c r="A23" s="71"/>
      <c r="B23" s="90" t="s">
        <v>71</v>
      </c>
      <c r="C23" s="113" t="s">
        <v>146</v>
      </c>
      <c r="D23" s="89"/>
      <c r="E23" s="115">
        <v>44593</v>
      </c>
      <c r="F23" s="91" t="s">
        <v>143</v>
      </c>
      <c r="G23" s="91"/>
      <c r="H23" s="94">
        <v>0.29166666666666669</v>
      </c>
      <c r="I23" s="108" t="s">
        <v>60</v>
      </c>
      <c r="J23" s="94">
        <v>0.70833333333333337</v>
      </c>
      <c r="K23" s="95">
        <v>1.8333333333333333</v>
      </c>
      <c r="L23" s="96">
        <v>1212</v>
      </c>
      <c r="M23" s="101">
        <v>242.4</v>
      </c>
      <c r="N23" s="65"/>
      <c r="O23" s="69"/>
      <c r="P23" s="41"/>
      <c r="Q23" s="42"/>
      <c r="R23" s="43"/>
      <c r="S23" s="42"/>
      <c r="T23" s="42"/>
      <c r="U23" s="46"/>
      <c r="V23" s="44"/>
      <c r="W23" s="45"/>
      <c r="X23" s="44"/>
      <c r="Y23" s="46"/>
      <c r="Z23" s="44"/>
      <c r="AA23" s="44"/>
      <c r="AB23" s="41">
        <f t="shared" si="0"/>
        <v>1454.4</v>
      </c>
    </row>
    <row r="24" spans="1:28" ht="16.5" customHeight="1">
      <c r="A24" s="71"/>
      <c r="B24" s="90" t="s">
        <v>43</v>
      </c>
      <c r="C24" s="98">
        <v>31562539876</v>
      </c>
      <c r="D24" s="89"/>
      <c r="E24" s="115">
        <v>44536</v>
      </c>
      <c r="F24" s="91" t="s">
        <v>125</v>
      </c>
      <c r="G24" s="91" t="s">
        <v>59</v>
      </c>
      <c r="H24" s="109">
        <v>0.29166666666666669</v>
      </c>
      <c r="I24" s="108" t="s">
        <v>76</v>
      </c>
      <c r="J24" s="94">
        <v>0.70833333333333337</v>
      </c>
      <c r="K24" s="95">
        <v>1.8333333333333333</v>
      </c>
      <c r="L24" s="96">
        <v>3250.11</v>
      </c>
      <c r="M24" s="101">
        <v>242.4</v>
      </c>
      <c r="N24" s="65"/>
      <c r="O24" s="69"/>
      <c r="P24" s="41"/>
      <c r="Q24" s="42"/>
      <c r="R24" s="43"/>
      <c r="S24" s="42"/>
      <c r="T24" s="42"/>
      <c r="U24" s="46"/>
      <c r="V24" s="44"/>
      <c r="W24" s="45"/>
      <c r="X24" s="44"/>
      <c r="Y24" s="46"/>
      <c r="Z24" s="44"/>
      <c r="AA24" s="44"/>
      <c r="AB24" s="41">
        <f t="shared" si="0"/>
        <v>3492.51</v>
      </c>
    </row>
    <row r="25" spans="1:28" ht="16.5" customHeight="1">
      <c r="A25" s="71"/>
      <c r="B25" s="90" t="s">
        <v>43</v>
      </c>
      <c r="C25" s="98">
        <v>6297774110</v>
      </c>
      <c r="D25" s="89" t="s">
        <v>5</v>
      </c>
      <c r="E25" s="114">
        <v>44256</v>
      </c>
      <c r="F25" s="91" t="s">
        <v>24</v>
      </c>
      <c r="G25" s="91" t="s">
        <v>25</v>
      </c>
      <c r="H25" s="94">
        <v>0.29166666666666669</v>
      </c>
      <c r="I25" s="108" t="s">
        <v>60</v>
      </c>
      <c r="J25" s="94">
        <v>0.70833333333333337</v>
      </c>
      <c r="K25" s="95">
        <v>1.8333333333333333</v>
      </c>
      <c r="L25" s="96">
        <v>1212</v>
      </c>
      <c r="M25" s="101">
        <v>242.4</v>
      </c>
      <c r="N25" s="65"/>
      <c r="O25" s="69"/>
      <c r="P25" s="41"/>
      <c r="Q25" s="42"/>
      <c r="R25" s="43"/>
      <c r="S25" s="42"/>
      <c r="T25" s="42"/>
      <c r="U25" s="46"/>
      <c r="V25" s="44"/>
      <c r="W25" s="45"/>
      <c r="X25" s="44"/>
      <c r="Y25" s="46"/>
      <c r="Z25" s="44"/>
      <c r="AA25" s="44"/>
      <c r="AB25" s="41">
        <f t="shared" si="0"/>
        <v>1454.4</v>
      </c>
    </row>
    <row r="26" spans="1:28" ht="16.5" customHeight="1">
      <c r="A26" s="71"/>
      <c r="B26" s="90" t="s">
        <v>71</v>
      </c>
      <c r="C26" s="98">
        <v>3008625126</v>
      </c>
      <c r="D26" s="89" t="s">
        <v>5</v>
      </c>
      <c r="E26" s="114">
        <v>44256</v>
      </c>
      <c r="F26" s="91" t="s">
        <v>35</v>
      </c>
      <c r="G26" s="91" t="s">
        <v>29</v>
      </c>
      <c r="H26" s="94">
        <v>0.27083333333333331</v>
      </c>
      <c r="I26" s="108" t="s">
        <v>60</v>
      </c>
      <c r="J26" s="94">
        <v>0.6875</v>
      </c>
      <c r="K26" s="95">
        <v>1.8333333333333333</v>
      </c>
      <c r="L26" s="96">
        <v>1212</v>
      </c>
      <c r="M26" s="101">
        <v>242.4</v>
      </c>
      <c r="N26" s="65"/>
      <c r="O26" s="69"/>
      <c r="P26" s="41"/>
      <c r="Q26" s="42"/>
      <c r="R26" s="43"/>
      <c r="S26" s="42"/>
      <c r="T26" s="42"/>
      <c r="U26" s="46"/>
      <c r="V26" s="44"/>
      <c r="W26" s="45"/>
      <c r="X26" s="44"/>
      <c r="Y26" s="46"/>
      <c r="Z26" s="44"/>
      <c r="AA26" s="44"/>
      <c r="AB26" s="41">
        <f t="shared" si="0"/>
        <v>1454.4</v>
      </c>
    </row>
    <row r="27" spans="1:28" ht="16.5" hidden="1" customHeight="1">
      <c r="A27" s="71"/>
      <c r="B27" s="90" t="s">
        <v>42</v>
      </c>
      <c r="C27" s="98" t="s">
        <v>79</v>
      </c>
      <c r="D27" s="89"/>
      <c r="E27" s="87">
        <v>44298</v>
      </c>
      <c r="F27" s="91" t="s">
        <v>80</v>
      </c>
      <c r="G27" s="91" t="s">
        <v>81</v>
      </c>
      <c r="H27" s="94">
        <v>0.29166666666666669</v>
      </c>
      <c r="I27" s="108" t="s">
        <v>82</v>
      </c>
      <c r="J27" s="94">
        <v>0.55208333333333337</v>
      </c>
      <c r="K27" s="95">
        <v>1.25</v>
      </c>
      <c r="L27" s="96">
        <v>8000</v>
      </c>
      <c r="M27" s="101">
        <v>242.4</v>
      </c>
      <c r="N27" s="65"/>
      <c r="O27" s="65"/>
      <c r="P27" s="41"/>
      <c r="Q27" s="42"/>
      <c r="R27" s="43"/>
      <c r="S27" s="42"/>
      <c r="T27" s="42"/>
      <c r="U27" s="46"/>
      <c r="V27" s="44"/>
      <c r="W27" s="45"/>
      <c r="X27" s="44"/>
      <c r="Y27" s="46"/>
      <c r="Z27" s="44"/>
      <c r="AA27" s="44"/>
      <c r="AB27" s="41">
        <f t="shared" si="0"/>
        <v>8242.4</v>
      </c>
    </row>
    <row r="28" spans="1:28" ht="16.5" customHeight="1">
      <c r="A28" s="71"/>
      <c r="B28" s="90" t="s">
        <v>43</v>
      </c>
      <c r="C28" s="98">
        <v>70290413133</v>
      </c>
      <c r="D28" s="89"/>
      <c r="E28" s="114">
        <v>44585</v>
      </c>
      <c r="F28" s="91" t="s">
        <v>137</v>
      </c>
      <c r="G28" s="91"/>
      <c r="H28" s="94">
        <v>0.29166666666666669</v>
      </c>
      <c r="I28" s="108" t="s">
        <v>60</v>
      </c>
      <c r="J28" s="94">
        <v>0.70833333333333337</v>
      </c>
      <c r="K28" s="95">
        <v>1.8333333333333333</v>
      </c>
      <c r="L28" s="96">
        <v>4000</v>
      </c>
      <c r="M28" s="101">
        <v>242.4</v>
      </c>
      <c r="N28" s="65"/>
      <c r="O28" s="69"/>
      <c r="P28" s="41">
        <f>L28*20%</f>
        <v>800</v>
      </c>
      <c r="Q28" s="42"/>
      <c r="R28" s="43"/>
      <c r="S28" s="42"/>
      <c r="T28" s="42"/>
      <c r="U28" s="46"/>
      <c r="V28" s="44"/>
      <c r="W28" s="45"/>
      <c r="X28" s="44"/>
      <c r="Y28" s="46"/>
      <c r="Z28" s="44"/>
      <c r="AA28" s="44"/>
      <c r="AB28" s="41">
        <f t="shared" si="0"/>
        <v>5042.3999999999996</v>
      </c>
    </row>
    <row r="29" spans="1:28" ht="16.5" hidden="1" customHeight="1">
      <c r="A29" s="71"/>
      <c r="B29" s="90" t="s">
        <v>42</v>
      </c>
      <c r="C29" s="106">
        <v>96772328191</v>
      </c>
      <c r="D29" s="89"/>
      <c r="E29" s="87">
        <v>44575</v>
      </c>
      <c r="F29" s="91" t="s">
        <v>135</v>
      </c>
      <c r="G29" s="110"/>
      <c r="H29" s="94">
        <v>0.53125</v>
      </c>
      <c r="I29" s="108" t="s">
        <v>136</v>
      </c>
      <c r="J29" s="94">
        <v>0.79166666666666663</v>
      </c>
      <c r="K29" s="95">
        <v>1.25</v>
      </c>
      <c r="L29" s="96">
        <v>2600</v>
      </c>
      <c r="M29" s="101">
        <v>242.4</v>
      </c>
      <c r="N29" s="67"/>
      <c r="O29" s="65"/>
      <c r="P29" s="63"/>
      <c r="Q29" s="42"/>
      <c r="R29" s="43"/>
      <c r="S29" s="42"/>
      <c r="T29" s="42"/>
      <c r="U29" s="46"/>
      <c r="V29" s="44"/>
      <c r="W29" s="45"/>
      <c r="X29" s="44"/>
      <c r="Y29" s="46"/>
      <c r="Z29" s="44"/>
      <c r="AA29" s="44"/>
      <c r="AB29" s="41">
        <f t="shared" si="0"/>
        <v>2842.4</v>
      </c>
    </row>
    <row r="30" spans="1:28" ht="16.5" hidden="1" customHeight="1">
      <c r="A30" s="71"/>
      <c r="B30" s="90" t="s">
        <v>42</v>
      </c>
      <c r="C30" s="99">
        <v>500555032175</v>
      </c>
      <c r="D30" s="89" t="s">
        <v>5</v>
      </c>
      <c r="E30" s="87">
        <v>44256</v>
      </c>
      <c r="F30" s="91" t="s">
        <v>27</v>
      </c>
      <c r="G30" s="91" t="s">
        <v>28</v>
      </c>
      <c r="H30" s="94">
        <v>0.29166666666666669</v>
      </c>
      <c r="I30" s="94" t="s">
        <v>62</v>
      </c>
      <c r="J30" s="94">
        <v>0.55208333333333337</v>
      </c>
      <c r="K30" s="95">
        <v>1.25</v>
      </c>
      <c r="L30" s="96">
        <v>2600</v>
      </c>
      <c r="M30" s="102">
        <v>242.4</v>
      </c>
      <c r="N30" s="92"/>
      <c r="O30" s="92"/>
      <c r="P30" s="41"/>
      <c r="Q30" s="42"/>
      <c r="R30" s="43"/>
      <c r="S30" s="42"/>
      <c r="T30" s="42"/>
      <c r="U30" s="46"/>
      <c r="V30" s="44"/>
      <c r="W30" s="45"/>
      <c r="X30" s="44"/>
      <c r="Y30" s="46"/>
      <c r="Z30" s="44"/>
      <c r="AA30" s="44"/>
      <c r="AB30" s="41">
        <f t="shared" si="0"/>
        <v>2842.4</v>
      </c>
    </row>
    <row r="31" spans="1:28" ht="16.5" hidden="1" customHeight="1">
      <c r="A31" s="71"/>
      <c r="B31" s="90" t="s">
        <v>42</v>
      </c>
      <c r="C31" s="22" t="s">
        <v>157</v>
      </c>
      <c r="D31" s="89"/>
      <c r="E31" s="88">
        <v>44594</v>
      </c>
      <c r="F31" s="1" t="s">
        <v>156</v>
      </c>
      <c r="G31" s="91"/>
      <c r="H31" s="94">
        <v>0.53125</v>
      </c>
      <c r="I31" s="94" t="s">
        <v>136</v>
      </c>
      <c r="J31" s="94">
        <v>0.79166666666666663</v>
      </c>
      <c r="K31" s="95">
        <v>1.25</v>
      </c>
      <c r="L31" s="96">
        <v>2600</v>
      </c>
      <c r="M31" s="103">
        <v>242.4</v>
      </c>
      <c r="N31" s="97"/>
      <c r="O31" s="97"/>
      <c r="P31" s="41"/>
      <c r="Q31" s="42"/>
      <c r="R31" s="43"/>
      <c r="S31" s="42"/>
      <c r="T31" s="42"/>
      <c r="U31" s="46"/>
      <c r="V31" s="44"/>
      <c r="W31" s="45"/>
      <c r="X31" s="44"/>
      <c r="Y31" s="46"/>
      <c r="Z31" s="44"/>
      <c r="AA31" s="44"/>
      <c r="AB31" s="41">
        <f t="shared" si="0"/>
        <v>2842.4</v>
      </c>
    </row>
    <row r="32" spans="1:28" ht="16.5" customHeight="1">
      <c r="A32" s="71"/>
      <c r="B32" s="90" t="s">
        <v>42</v>
      </c>
      <c r="C32" s="113" t="s">
        <v>147</v>
      </c>
      <c r="D32" s="89"/>
      <c r="E32" s="115">
        <v>44595</v>
      </c>
      <c r="F32" s="116" t="s">
        <v>148</v>
      </c>
      <c r="G32" s="91"/>
      <c r="H32" s="94">
        <v>0.29166666666666669</v>
      </c>
      <c r="I32" s="94" t="s">
        <v>60</v>
      </c>
      <c r="J32" s="94">
        <v>0.70833333333333337</v>
      </c>
      <c r="K32" s="95">
        <v>1.8333333333333333</v>
      </c>
      <c r="L32" s="96">
        <v>5000</v>
      </c>
      <c r="M32" s="104">
        <v>0</v>
      </c>
      <c r="N32" s="93"/>
      <c r="O32" s="120"/>
      <c r="P32" s="41"/>
      <c r="Q32" s="42"/>
      <c r="R32" s="43"/>
      <c r="S32" s="42"/>
      <c r="T32" s="42"/>
      <c r="U32" s="46"/>
      <c r="V32" s="44"/>
      <c r="W32" s="45"/>
      <c r="X32" s="44"/>
      <c r="Y32" s="46"/>
      <c r="Z32" s="44"/>
      <c r="AA32" s="44"/>
      <c r="AB32" s="41">
        <f t="shared" si="0"/>
        <v>5000</v>
      </c>
    </row>
    <row r="33" spans="1:28" ht="16.5" customHeight="1">
      <c r="A33" s="71"/>
      <c r="B33" s="90" t="s">
        <v>41</v>
      </c>
      <c r="C33" s="98">
        <v>810412179</v>
      </c>
      <c r="D33" s="89" t="s">
        <v>5</v>
      </c>
      <c r="E33" s="114">
        <v>44279</v>
      </c>
      <c r="F33" s="91" t="s">
        <v>16</v>
      </c>
      <c r="G33" s="91" t="s">
        <v>17</v>
      </c>
      <c r="H33" s="94">
        <v>0.29166666666666669</v>
      </c>
      <c r="I33" s="108" t="s">
        <v>61</v>
      </c>
      <c r="J33" s="94">
        <v>0.70833333333333337</v>
      </c>
      <c r="K33" s="95">
        <v>1.8333333333333333</v>
      </c>
      <c r="L33" s="96">
        <v>2200</v>
      </c>
      <c r="M33" s="101">
        <v>242.4</v>
      </c>
      <c r="N33" s="65"/>
      <c r="O33" s="69"/>
      <c r="P33" s="41"/>
      <c r="Q33" s="42"/>
      <c r="R33" s="43"/>
      <c r="S33" s="42"/>
      <c r="T33" s="42"/>
      <c r="U33" s="46"/>
      <c r="V33" s="44"/>
      <c r="W33" s="45"/>
      <c r="X33" s="44"/>
      <c r="Y33" s="46"/>
      <c r="Z33" s="44"/>
      <c r="AA33" s="44"/>
      <c r="AB33" s="41">
        <f t="shared" si="0"/>
        <v>2442.4</v>
      </c>
    </row>
    <row r="34" spans="1:28" ht="16.5" customHeight="1">
      <c r="A34" s="71">
        <v>1</v>
      </c>
      <c r="B34" s="90" t="s">
        <v>71</v>
      </c>
      <c r="C34" s="98" t="s">
        <v>101</v>
      </c>
      <c r="D34" s="89"/>
      <c r="E34" s="114">
        <v>44424</v>
      </c>
      <c r="F34" s="91" t="s">
        <v>102</v>
      </c>
      <c r="G34" s="91" t="s">
        <v>29</v>
      </c>
      <c r="H34" s="94">
        <v>0.27083333333333331</v>
      </c>
      <c r="I34" s="108" t="s">
        <v>60</v>
      </c>
      <c r="J34" s="94">
        <v>0.6875</v>
      </c>
      <c r="K34" s="95">
        <v>1.8333333333333333</v>
      </c>
      <c r="L34" s="96">
        <v>1212</v>
      </c>
      <c r="M34" s="101">
        <v>242.4</v>
      </c>
      <c r="N34" s="65"/>
      <c r="O34" s="69"/>
      <c r="P34" s="41"/>
      <c r="Q34" s="42"/>
      <c r="R34" s="43"/>
      <c r="S34" s="42"/>
      <c r="T34" s="42"/>
      <c r="U34" s="46"/>
      <c r="V34" s="44"/>
      <c r="W34" s="45"/>
      <c r="X34" s="44"/>
      <c r="Y34" s="46"/>
      <c r="Z34" s="44"/>
      <c r="AA34" s="44"/>
      <c r="AB34" s="41">
        <f t="shared" si="0"/>
        <v>1454.4</v>
      </c>
    </row>
    <row r="35" spans="1:28" ht="16.5" hidden="1" customHeight="1">
      <c r="A35" s="71"/>
      <c r="B35" s="90" t="s">
        <v>42</v>
      </c>
      <c r="C35" s="98">
        <v>70386207119</v>
      </c>
      <c r="D35" s="89" t="s">
        <v>5</v>
      </c>
      <c r="E35" s="87">
        <v>44256</v>
      </c>
      <c r="F35" s="91" t="s">
        <v>22</v>
      </c>
      <c r="G35" s="91" t="s">
        <v>23</v>
      </c>
      <c r="H35" s="94">
        <v>0.29166666666666669</v>
      </c>
      <c r="I35" s="94" t="s">
        <v>62</v>
      </c>
      <c r="J35" s="94">
        <v>0.55208333333333337</v>
      </c>
      <c r="K35" s="95">
        <v>1.25</v>
      </c>
      <c r="L35" s="96">
        <v>2600</v>
      </c>
      <c r="M35" s="101">
        <v>242.4</v>
      </c>
      <c r="N35" s="65"/>
      <c r="O35" s="65"/>
      <c r="P35" s="41"/>
      <c r="Q35" s="42"/>
      <c r="R35" s="43"/>
      <c r="S35" s="42"/>
      <c r="T35" s="42"/>
      <c r="U35" s="46"/>
      <c r="V35" s="44"/>
      <c r="W35" s="45"/>
      <c r="X35" s="44"/>
      <c r="Y35" s="46"/>
      <c r="Z35" s="44"/>
      <c r="AA35" s="44"/>
      <c r="AB35" s="41">
        <f t="shared" si="0"/>
        <v>2842.4</v>
      </c>
    </row>
    <row r="36" spans="1:28" ht="16.5" customHeight="1">
      <c r="A36" s="71"/>
      <c r="B36" s="90" t="s">
        <v>71</v>
      </c>
      <c r="C36" s="98">
        <v>38176328863</v>
      </c>
      <c r="D36" s="89"/>
      <c r="E36" s="114">
        <v>44487</v>
      </c>
      <c r="F36" s="91" t="s">
        <v>112</v>
      </c>
      <c r="G36" s="91" t="s">
        <v>29</v>
      </c>
      <c r="H36" s="94">
        <v>0.29166666666666669</v>
      </c>
      <c r="I36" s="108" t="s">
        <v>60</v>
      </c>
      <c r="J36" s="94">
        <v>0.70833333333333337</v>
      </c>
      <c r="K36" s="95">
        <v>1.8333333333333333</v>
      </c>
      <c r="L36" s="96">
        <v>1212</v>
      </c>
      <c r="M36" s="101">
        <v>242.4</v>
      </c>
      <c r="N36" s="65"/>
      <c r="O36" s="69"/>
      <c r="P36" s="41"/>
      <c r="Q36" s="42"/>
      <c r="R36" s="43"/>
      <c r="S36" s="42"/>
      <c r="T36" s="42"/>
      <c r="U36" s="46"/>
      <c r="V36" s="44"/>
      <c r="W36" s="45"/>
      <c r="X36" s="44"/>
      <c r="Y36" s="46"/>
      <c r="Z36" s="44"/>
      <c r="AA36" s="44"/>
      <c r="AB36" s="41">
        <f t="shared" si="0"/>
        <v>1454.4</v>
      </c>
    </row>
    <row r="37" spans="1:28" ht="16.5" customHeight="1">
      <c r="A37" s="71"/>
      <c r="B37" s="90" t="s">
        <v>43</v>
      </c>
      <c r="C37" s="98">
        <v>70830602151</v>
      </c>
      <c r="D37" s="89"/>
      <c r="E37" s="114">
        <v>44536</v>
      </c>
      <c r="F37" s="91" t="s">
        <v>130</v>
      </c>
      <c r="G37" s="91" t="s">
        <v>38</v>
      </c>
      <c r="H37" s="94">
        <v>0.27083333333333331</v>
      </c>
      <c r="I37" s="108" t="s">
        <v>133</v>
      </c>
      <c r="J37" s="94">
        <v>0.6875</v>
      </c>
      <c r="K37" s="95">
        <v>1.8333333333333333</v>
      </c>
      <c r="L37" s="96">
        <v>1300</v>
      </c>
      <c r="M37" s="101">
        <v>242.4</v>
      </c>
      <c r="N37" s="65"/>
      <c r="O37" s="69"/>
      <c r="P37" s="41"/>
      <c r="Q37" s="42"/>
      <c r="R37" s="43"/>
      <c r="S37" s="42"/>
      <c r="T37" s="42"/>
      <c r="U37" s="46"/>
      <c r="V37" s="44"/>
      <c r="W37" s="45"/>
      <c r="X37" s="44"/>
      <c r="Y37" s="46"/>
      <c r="Z37" s="44"/>
      <c r="AA37" s="44"/>
      <c r="AB37" s="41">
        <f t="shared" si="0"/>
        <v>1542.4</v>
      </c>
    </row>
    <row r="38" spans="1:28" ht="16.5" customHeight="1">
      <c r="A38" s="71"/>
      <c r="B38" s="90" t="s">
        <v>43</v>
      </c>
      <c r="C38" s="98">
        <v>148655017</v>
      </c>
      <c r="D38" s="89" t="s">
        <v>5</v>
      </c>
      <c r="E38" s="114">
        <v>44256</v>
      </c>
      <c r="F38" s="91" t="s">
        <v>20</v>
      </c>
      <c r="G38" s="91" t="s">
        <v>59</v>
      </c>
      <c r="H38" s="94">
        <v>0.29166666666666669</v>
      </c>
      <c r="I38" s="108" t="s">
        <v>60</v>
      </c>
      <c r="J38" s="94">
        <v>0.7416666666666667</v>
      </c>
      <c r="K38" s="95">
        <v>1.8333333333333333</v>
      </c>
      <c r="L38" s="96">
        <v>3250.11</v>
      </c>
      <c r="M38" s="101">
        <v>242.4</v>
      </c>
      <c r="N38" s="66"/>
      <c r="O38" s="66"/>
      <c r="P38" s="41"/>
      <c r="Q38" s="42"/>
      <c r="R38" s="43"/>
      <c r="S38" s="42"/>
      <c r="T38" s="42"/>
      <c r="U38" s="46"/>
      <c r="V38" s="44"/>
      <c r="W38" s="45"/>
      <c r="X38" s="44"/>
      <c r="Y38" s="46"/>
      <c r="Z38" s="44"/>
      <c r="AA38" s="44"/>
      <c r="AB38" s="41">
        <f t="shared" si="0"/>
        <v>3492.51</v>
      </c>
    </row>
    <row r="39" spans="1:28" ht="16.5" customHeight="1">
      <c r="A39" s="71"/>
      <c r="B39" s="90" t="s">
        <v>71</v>
      </c>
      <c r="C39" s="113" t="s">
        <v>149</v>
      </c>
      <c r="D39" s="89"/>
      <c r="E39" s="115">
        <v>44593</v>
      </c>
      <c r="F39" s="91" t="s">
        <v>142</v>
      </c>
      <c r="G39" s="91"/>
      <c r="H39" s="94">
        <v>0.27083333333333331</v>
      </c>
      <c r="I39" s="108" t="s">
        <v>60</v>
      </c>
      <c r="J39" s="94">
        <v>0.6875</v>
      </c>
      <c r="K39" s="95">
        <v>1.8333333333333333</v>
      </c>
      <c r="L39" s="96">
        <v>1212</v>
      </c>
      <c r="M39" s="101">
        <v>242.4</v>
      </c>
      <c r="N39" s="66"/>
      <c r="O39" s="66"/>
      <c r="P39" s="41"/>
      <c r="Q39" s="42"/>
      <c r="R39" s="43"/>
      <c r="S39" s="42"/>
      <c r="T39" s="42"/>
      <c r="U39" s="46"/>
      <c r="V39" s="44"/>
      <c r="W39" s="45"/>
      <c r="X39" s="44"/>
      <c r="Y39" s="46"/>
      <c r="Z39" s="44"/>
      <c r="AA39" s="44"/>
      <c r="AB39" s="41">
        <f t="shared" si="0"/>
        <v>1454.4</v>
      </c>
    </row>
    <row r="40" spans="1:28" ht="16.5" customHeight="1">
      <c r="A40" s="71">
        <v>1</v>
      </c>
      <c r="B40" s="90" t="s">
        <v>40</v>
      </c>
      <c r="C40" s="98">
        <v>5583477113</v>
      </c>
      <c r="D40" s="89" t="s">
        <v>5</v>
      </c>
      <c r="E40" s="114">
        <v>44256</v>
      </c>
      <c r="F40" s="91" t="s">
        <v>31</v>
      </c>
      <c r="G40" s="91" t="s">
        <v>83</v>
      </c>
      <c r="H40" s="94">
        <v>0.29166666666666669</v>
      </c>
      <c r="I40" s="108" t="s">
        <v>60</v>
      </c>
      <c r="J40" s="94">
        <v>0.70833333333333337</v>
      </c>
      <c r="K40" s="95">
        <v>1.8333333333333333</v>
      </c>
      <c r="L40" s="96">
        <v>1250</v>
      </c>
      <c r="M40" s="101">
        <v>242.4</v>
      </c>
      <c r="N40" s="66"/>
      <c r="O40" s="66"/>
      <c r="P40" s="113"/>
      <c r="Q40" s="22"/>
      <c r="R40" s="22"/>
      <c r="S40" s="47"/>
      <c r="T40" s="49"/>
      <c r="U40" s="22"/>
      <c r="V40" s="53"/>
      <c r="W40" s="22"/>
      <c r="X40" s="53"/>
      <c r="Y40" s="22"/>
      <c r="Z40" s="53"/>
      <c r="AA40" s="22"/>
      <c r="AB40" s="41">
        <f t="shared" si="0"/>
        <v>1492.4</v>
      </c>
    </row>
    <row r="41" spans="1:28" ht="16.5" customHeight="1">
      <c r="A41" s="71"/>
      <c r="B41" s="90" t="s">
        <v>43</v>
      </c>
      <c r="C41" s="113" t="s">
        <v>161</v>
      </c>
      <c r="D41" s="89"/>
      <c r="E41" s="115">
        <v>44607</v>
      </c>
      <c r="F41" s="116" t="s">
        <v>160</v>
      </c>
      <c r="G41" s="91"/>
      <c r="H41" s="94">
        <v>0.29166666666666669</v>
      </c>
      <c r="I41" s="108" t="s">
        <v>76</v>
      </c>
      <c r="J41" s="94">
        <v>0.70833333333333337</v>
      </c>
      <c r="K41" s="95">
        <v>1.8333333333333333</v>
      </c>
      <c r="L41" s="96">
        <v>3250.11</v>
      </c>
      <c r="M41" s="101">
        <v>242.4</v>
      </c>
      <c r="N41" s="66"/>
      <c r="O41" s="66"/>
      <c r="P41" s="113"/>
      <c r="Q41" s="22"/>
      <c r="R41" s="22"/>
      <c r="S41" s="48"/>
      <c r="T41" s="49"/>
      <c r="U41" s="22"/>
      <c r="V41" s="53"/>
      <c r="W41" s="22"/>
      <c r="X41" s="53"/>
      <c r="Y41" s="22"/>
      <c r="Z41" s="53"/>
      <c r="AA41" s="22"/>
      <c r="AB41" s="41">
        <f t="shared" si="0"/>
        <v>3492.51</v>
      </c>
    </row>
    <row r="42" spans="1:28" ht="16.5" customHeight="1">
      <c r="A42" s="71">
        <v>1</v>
      </c>
      <c r="B42" s="90" t="s">
        <v>40</v>
      </c>
      <c r="C42" s="98">
        <v>5911118106</v>
      </c>
      <c r="D42" s="89" t="s">
        <v>5</v>
      </c>
      <c r="E42" s="114">
        <v>44256</v>
      </c>
      <c r="F42" s="91" t="s">
        <v>36</v>
      </c>
      <c r="G42" s="91" t="s">
        <v>29</v>
      </c>
      <c r="H42" s="94">
        <v>0.27083333333333331</v>
      </c>
      <c r="I42" s="108" t="s">
        <v>61</v>
      </c>
      <c r="J42" s="94">
        <v>0.6875</v>
      </c>
      <c r="K42" s="95">
        <v>1.8333333333333333</v>
      </c>
      <c r="L42" s="96">
        <v>1212</v>
      </c>
      <c r="M42" s="101">
        <v>242.4</v>
      </c>
      <c r="N42" s="65"/>
      <c r="O42" s="69"/>
      <c r="P42" s="113"/>
      <c r="Q42" s="54"/>
      <c r="R42" s="14"/>
      <c r="S42" s="48"/>
      <c r="T42" s="49"/>
      <c r="U42" s="22"/>
      <c r="V42" s="53"/>
      <c r="W42" s="55"/>
      <c r="X42" s="53"/>
      <c r="Y42" s="22"/>
      <c r="Z42" s="53"/>
      <c r="AA42" s="22"/>
      <c r="AB42" s="41">
        <f t="shared" si="0"/>
        <v>1454.4</v>
      </c>
    </row>
    <row r="43" spans="1:28" ht="16.5" customHeight="1">
      <c r="A43" s="71"/>
      <c r="B43" s="90" t="s">
        <v>43</v>
      </c>
      <c r="C43" s="98">
        <v>74375326115</v>
      </c>
      <c r="D43" s="89"/>
      <c r="E43" s="114">
        <v>44537</v>
      </c>
      <c r="F43" s="91" t="s">
        <v>131</v>
      </c>
      <c r="G43" s="91" t="s">
        <v>59</v>
      </c>
      <c r="H43" s="94">
        <v>0.3125</v>
      </c>
      <c r="I43" s="108" t="s">
        <v>118</v>
      </c>
      <c r="J43" s="94">
        <v>0.72916666666666663</v>
      </c>
      <c r="K43" s="95">
        <v>1.8333333333333333</v>
      </c>
      <c r="L43" s="96">
        <v>3250.11</v>
      </c>
      <c r="M43" s="101">
        <v>242.4</v>
      </c>
      <c r="N43" s="65"/>
      <c r="O43" s="69"/>
      <c r="P43" s="113"/>
      <c r="Q43" s="54"/>
      <c r="R43" s="14"/>
      <c r="S43" s="48"/>
      <c r="T43" s="49"/>
      <c r="U43" s="22"/>
      <c r="V43" s="53"/>
      <c r="W43" s="55"/>
      <c r="X43" s="53"/>
      <c r="Y43" s="22"/>
      <c r="Z43" s="53"/>
      <c r="AA43" s="22"/>
      <c r="AB43" s="41">
        <f t="shared" si="0"/>
        <v>3492.51</v>
      </c>
    </row>
    <row r="44" spans="1:28" ht="16.5" customHeight="1">
      <c r="A44" s="71">
        <v>1</v>
      </c>
      <c r="B44" s="90" t="s">
        <v>40</v>
      </c>
      <c r="C44" s="98" t="s">
        <v>84</v>
      </c>
      <c r="D44" s="89"/>
      <c r="E44" s="114">
        <v>44305</v>
      </c>
      <c r="F44" s="91" t="s">
        <v>85</v>
      </c>
      <c r="G44" s="91" t="s">
        <v>14</v>
      </c>
      <c r="H44" s="94">
        <v>0.29166666666666669</v>
      </c>
      <c r="I44" s="108" t="s">
        <v>86</v>
      </c>
      <c r="J44" s="94">
        <v>0.7416666666666667</v>
      </c>
      <c r="K44" s="95">
        <v>1.8333333333333333</v>
      </c>
      <c r="L44" s="96">
        <v>1700</v>
      </c>
      <c r="M44" s="101">
        <v>242.4</v>
      </c>
      <c r="N44" s="65"/>
      <c r="O44" s="69"/>
      <c r="P44" s="113"/>
      <c r="Q44" s="22"/>
      <c r="R44" s="22"/>
      <c r="S44" s="48"/>
      <c r="T44" s="49"/>
      <c r="U44" s="22"/>
      <c r="V44" s="53"/>
      <c r="W44" s="22"/>
      <c r="X44" s="53"/>
      <c r="Y44" s="22"/>
      <c r="Z44" s="53"/>
      <c r="AA44" s="22"/>
      <c r="AB44" s="41">
        <f t="shared" si="0"/>
        <v>1942.4</v>
      </c>
    </row>
    <row r="45" spans="1:28" ht="16.5" customHeight="1">
      <c r="A45" s="71"/>
      <c r="B45" s="90" t="s">
        <v>71</v>
      </c>
      <c r="C45" s="98">
        <v>75150450197</v>
      </c>
      <c r="D45" s="89"/>
      <c r="E45" s="114">
        <v>44543</v>
      </c>
      <c r="F45" s="91" t="s">
        <v>126</v>
      </c>
      <c r="G45" s="91" t="s">
        <v>29</v>
      </c>
      <c r="H45" s="94">
        <v>0.29166666666666669</v>
      </c>
      <c r="I45" s="108" t="s">
        <v>76</v>
      </c>
      <c r="J45" s="94">
        <v>0.70833333333333337</v>
      </c>
      <c r="K45" s="95">
        <v>1.8333333333333333</v>
      </c>
      <c r="L45" s="96">
        <v>1212</v>
      </c>
      <c r="M45" s="101">
        <v>242.4</v>
      </c>
      <c r="N45" s="65"/>
      <c r="O45" s="69"/>
      <c r="P45" s="113"/>
      <c r="Q45" s="22"/>
      <c r="R45" s="22"/>
      <c r="S45" s="48"/>
      <c r="T45" s="49"/>
      <c r="U45" s="22"/>
      <c r="V45" s="53"/>
      <c r="W45" s="22"/>
      <c r="X45" s="53"/>
      <c r="Y45" s="22"/>
      <c r="Z45" s="53"/>
      <c r="AA45" s="22"/>
      <c r="AB45" s="41">
        <f t="shared" si="0"/>
        <v>1454.4</v>
      </c>
    </row>
    <row r="46" spans="1:28" ht="16.5" customHeight="1">
      <c r="A46" s="71">
        <v>1</v>
      </c>
      <c r="B46" s="90" t="s">
        <v>43</v>
      </c>
      <c r="C46" s="106">
        <v>70169820173</v>
      </c>
      <c r="D46" s="89"/>
      <c r="E46" s="114">
        <v>44263</v>
      </c>
      <c r="F46" s="91" t="s">
        <v>45</v>
      </c>
      <c r="G46" s="110" t="s">
        <v>38</v>
      </c>
      <c r="H46" s="111">
        <v>0.27083333333333331</v>
      </c>
      <c r="I46" s="107" t="s">
        <v>87</v>
      </c>
      <c r="J46" s="111">
        <v>0.6875</v>
      </c>
      <c r="K46" s="95">
        <v>1.8333333333333333</v>
      </c>
      <c r="L46" s="117">
        <v>1560</v>
      </c>
      <c r="M46" s="101">
        <v>242.4</v>
      </c>
      <c r="N46" s="65"/>
      <c r="O46" s="69"/>
      <c r="P46" s="121"/>
      <c r="Q46" s="53"/>
      <c r="R46" s="22"/>
      <c r="S46" s="48"/>
      <c r="T46" s="49"/>
      <c r="U46" s="22"/>
      <c r="V46" s="53"/>
      <c r="W46" s="22"/>
      <c r="X46" s="53"/>
      <c r="Y46" s="22"/>
      <c r="Z46" s="53"/>
      <c r="AA46" s="22"/>
      <c r="AB46" s="41">
        <f t="shared" si="0"/>
        <v>1802.4</v>
      </c>
    </row>
    <row r="47" spans="1:28" ht="16.5" customHeight="1">
      <c r="A47" s="71">
        <v>1</v>
      </c>
      <c r="B47" s="90" t="s">
        <v>43</v>
      </c>
      <c r="C47" s="98">
        <v>4262710173</v>
      </c>
      <c r="D47" s="89" t="s">
        <v>5</v>
      </c>
      <c r="E47" s="114">
        <v>44256</v>
      </c>
      <c r="F47" s="91" t="s">
        <v>37</v>
      </c>
      <c r="G47" s="91" t="s">
        <v>38</v>
      </c>
      <c r="H47" s="94">
        <v>0.3125</v>
      </c>
      <c r="I47" s="108" t="s">
        <v>76</v>
      </c>
      <c r="J47" s="94">
        <v>0.72916666666666663</v>
      </c>
      <c r="K47" s="95">
        <v>1.8333333333333333</v>
      </c>
      <c r="L47" s="96">
        <v>1560</v>
      </c>
      <c r="M47" s="101">
        <v>242.4</v>
      </c>
      <c r="N47" s="65"/>
      <c r="O47" s="69"/>
      <c r="P47" s="113"/>
      <c r="Q47" s="22"/>
      <c r="R47" s="22"/>
      <c r="S47" s="48"/>
      <c r="T47" s="49"/>
      <c r="U47" s="22"/>
      <c r="V47" s="53"/>
      <c r="W47" s="22"/>
      <c r="X47" s="53"/>
      <c r="Y47" s="22"/>
      <c r="Z47" s="53"/>
      <c r="AA47" s="22"/>
      <c r="AB47" s="41">
        <f t="shared" si="0"/>
        <v>1802.4</v>
      </c>
    </row>
    <row r="48" spans="1:28" ht="16.5" customHeight="1">
      <c r="A48" s="71">
        <v>1</v>
      </c>
      <c r="B48" s="90" t="s">
        <v>43</v>
      </c>
      <c r="C48" s="98" t="s">
        <v>89</v>
      </c>
      <c r="D48" s="89"/>
      <c r="E48" s="114">
        <v>44326</v>
      </c>
      <c r="F48" s="91" t="s">
        <v>90</v>
      </c>
      <c r="G48" s="91" t="s">
        <v>38</v>
      </c>
      <c r="H48" s="94">
        <v>0.375</v>
      </c>
      <c r="I48" s="108" t="s">
        <v>162</v>
      </c>
      <c r="J48" s="94">
        <v>0.79166666666666663</v>
      </c>
      <c r="K48" s="95">
        <v>1.8333333333333333</v>
      </c>
      <c r="L48" s="96">
        <v>1560</v>
      </c>
      <c r="M48" s="101">
        <v>242.4</v>
      </c>
      <c r="N48" s="65"/>
      <c r="O48" s="69"/>
      <c r="P48" s="113"/>
      <c r="Q48" s="22"/>
      <c r="R48" s="22"/>
      <c r="S48" s="48"/>
      <c r="T48" s="49"/>
      <c r="U48" s="22"/>
      <c r="V48" s="53"/>
      <c r="W48" s="22"/>
      <c r="X48" s="53"/>
      <c r="Y48" s="22"/>
      <c r="Z48" s="53"/>
      <c r="AA48" s="22"/>
      <c r="AB48" s="41">
        <f t="shared" si="0"/>
        <v>1802.4</v>
      </c>
    </row>
    <row r="49" spans="1:28" ht="16.5" customHeight="1">
      <c r="A49" s="71">
        <v>1</v>
      </c>
      <c r="B49" s="90" t="s">
        <v>40</v>
      </c>
      <c r="C49" s="98" t="s">
        <v>91</v>
      </c>
      <c r="D49" s="89"/>
      <c r="E49" s="114">
        <v>44349</v>
      </c>
      <c r="F49" s="91" t="s">
        <v>92</v>
      </c>
      <c r="G49" s="91" t="s">
        <v>93</v>
      </c>
      <c r="H49" s="94">
        <v>0.3125</v>
      </c>
      <c r="I49" s="94" t="s">
        <v>134</v>
      </c>
      <c r="J49" s="94">
        <v>0.72916666666666663</v>
      </c>
      <c r="K49" s="95">
        <v>1.8333333333333333</v>
      </c>
      <c r="L49" s="96">
        <v>1700</v>
      </c>
      <c r="M49" s="101">
        <v>242.4</v>
      </c>
      <c r="N49" s="65"/>
      <c r="O49" s="69"/>
      <c r="P49" s="113"/>
      <c r="Q49" s="22"/>
      <c r="R49" s="22"/>
      <c r="S49" s="48"/>
      <c r="T49" s="49"/>
      <c r="U49" s="22"/>
      <c r="V49" s="53"/>
      <c r="W49" s="22"/>
      <c r="X49" s="53"/>
      <c r="Y49" s="22"/>
      <c r="Z49" s="53"/>
      <c r="AA49" s="22"/>
      <c r="AB49" s="41">
        <f t="shared" si="0"/>
        <v>1942.4</v>
      </c>
    </row>
    <row r="50" spans="1:28" ht="16.5" customHeight="1">
      <c r="A50" s="71"/>
      <c r="B50" s="90" t="s">
        <v>71</v>
      </c>
      <c r="C50" s="98">
        <v>70310379130</v>
      </c>
      <c r="D50" s="89"/>
      <c r="E50" s="114">
        <v>44544</v>
      </c>
      <c r="F50" s="91" t="s">
        <v>132</v>
      </c>
      <c r="G50" s="91" t="s">
        <v>29</v>
      </c>
      <c r="H50" s="94">
        <v>0.27083333333333331</v>
      </c>
      <c r="I50" s="94" t="s">
        <v>60</v>
      </c>
      <c r="J50" s="94">
        <v>0.6875</v>
      </c>
      <c r="K50" s="95">
        <v>1.8333333333333333</v>
      </c>
      <c r="L50" s="96">
        <v>1212</v>
      </c>
      <c r="M50" s="101">
        <v>242.4</v>
      </c>
      <c r="N50" s="65"/>
      <c r="O50" s="69"/>
      <c r="P50" s="113"/>
      <c r="Q50" s="22"/>
      <c r="R50" s="22"/>
      <c r="S50" s="48"/>
      <c r="T50" s="49"/>
      <c r="U50" s="22"/>
      <c r="V50" s="53"/>
      <c r="W50" s="22"/>
      <c r="X50" s="53"/>
      <c r="Y50" s="22"/>
      <c r="Z50" s="53"/>
      <c r="AA50" s="22"/>
      <c r="AB50" s="41">
        <f t="shared" si="0"/>
        <v>1454.4</v>
      </c>
    </row>
    <row r="51" spans="1:28" ht="16.5" customHeight="1">
      <c r="A51" s="71"/>
      <c r="B51" s="90" t="s">
        <v>71</v>
      </c>
      <c r="C51" s="98">
        <v>4780907144</v>
      </c>
      <c r="D51" s="89"/>
      <c r="E51" s="114">
        <v>44494</v>
      </c>
      <c r="F51" s="91" t="s">
        <v>121</v>
      </c>
      <c r="G51" s="91" t="s">
        <v>29</v>
      </c>
      <c r="H51" s="94">
        <v>0.29166666666666669</v>
      </c>
      <c r="I51" s="94" t="s">
        <v>88</v>
      </c>
      <c r="J51" s="94">
        <v>0.70833333333333337</v>
      </c>
      <c r="K51" s="95">
        <v>1.8333333333333333</v>
      </c>
      <c r="L51" s="96">
        <v>1212</v>
      </c>
      <c r="M51" s="101">
        <v>242.4</v>
      </c>
      <c r="N51" s="65"/>
      <c r="O51" s="69"/>
      <c r="P51" s="113"/>
      <c r="Q51" s="22"/>
      <c r="R51" s="22"/>
      <c r="S51" s="48"/>
      <c r="T51" s="49"/>
      <c r="U51" s="22"/>
      <c r="V51" s="53"/>
      <c r="W51" s="22"/>
      <c r="X51" s="53"/>
      <c r="Y51" s="22"/>
      <c r="Z51" s="53"/>
      <c r="AA51" s="22"/>
      <c r="AB51" s="41">
        <f t="shared" si="0"/>
        <v>1454.4</v>
      </c>
    </row>
    <row r="52" spans="1:28" ht="16.5" customHeight="1">
      <c r="A52" s="71"/>
      <c r="B52" s="90" t="s">
        <v>42</v>
      </c>
      <c r="C52" s="98">
        <v>1071966111</v>
      </c>
      <c r="D52" s="89"/>
      <c r="E52" s="114">
        <v>44585</v>
      </c>
      <c r="F52" s="91" t="s">
        <v>138</v>
      </c>
      <c r="G52" s="91"/>
      <c r="H52" s="94">
        <v>0.29166666666666669</v>
      </c>
      <c r="I52" s="94" t="s">
        <v>60</v>
      </c>
      <c r="J52" s="94">
        <v>0.70833333333333337</v>
      </c>
      <c r="K52" s="95">
        <v>1.8333333333333333</v>
      </c>
      <c r="L52" s="96">
        <v>5140.95</v>
      </c>
      <c r="M52" s="101">
        <v>242.4</v>
      </c>
      <c r="N52" s="65"/>
      <c r="O52" s="64">
        <f>L52*2%</f>
        <v>102.819</v>
      </c>
      <c r="P52" s="113"/>
      <c r="Q52" s="22"/>
      <c r="R52" s="22"/>
      <c r="S52" s="48"/>
      <c r="T52" s="49"/>
      <c r="U52" s="22"/>
      <c r="V52" s="53"/>
      <c r="W52" s="22"/>
      <c r="X52" s="53"/>
      <c r="Y52" s="22"/>
      <c r="Z52" s="53"/>
      <c r="AA52" s="22"/>
      <c r="AB52" s="41">
        <f t="shared" si="0"/>
        <v>5383.3499999999995</v>
      </c>
    </row>
    <row r="53" spans="1:28" ht="16.5" customHeight="1">
      <c r="A53" s="71"/>
      <c r="B53" s="90" t="s">
        <v>71</v>
      </c>
      <c r="C53" s="98">
        <v>4441247133</v>
      </c>
      <c r="D53" s="89"/>
      <c r="E53" s="114">
        <v>44543</v>
      </c>
      <c r="F53" s="91" t="s">
        <v>128</v>
      </c>
      <c r="G53" s="91" t="s">
        <v>29</v>
      </c>
      <c r="H53" s="94">
        <v>0.25</v>
      </c>
      <c r="I53" s="94" t="s">
        <v>60</v>
      </c>
      <c r="J53" s="94">
        <v>0.66666666666666663</v>
      </c>
      <c r="K53" s="95">
        <v>1.8333333333333333</v>
      </c>
      <c r="L53" s="96">
        <v>1212</v>
      </c>
      <c r="M53" s="101">
        <v>242.4</v>
      </c>
      <c r="N53" s="65"/>
      <c r="O53" s="69"/>
      <c r="P53" s="113"/>
      <c r="Q53" s="22"/>
      <c r="R53" s="22"/>
      <c r="S53" s="48"/>
      <c r="T53" s="49"/>
      <c r="U53" s="22"/>
      <c r="V53" s="53"/>
      <c r="W53" s="22"/>
      <c r="X53" s="53"/>
      <c r="Y53" s="22"/>
      <c r="Z53" s="53"/>
      <c r="AA53" s="22"/>
      <c r="AB53" s="41">
        <f t="shared" si="0"/>
        <v>1454.4</v>
      </c>
    </row>
    <row r="54" spans="1:28" ht="16.5" customHeight="1">
      <c r="A54" s="71"/>
      <c r="B54" s="90" t="s">
        <v>43</v>
      </c>
      <c r="C54" s="98">
        <v>70461076101</v>
      </c>
      <c r="D54" s="89"/>
      <c r="E54" s="114">
        <v>44487</v>
      </c>
      <c r="F54" s="91" t="s">
        <v>113</v>
      </c>
      <c r="G54" s="91" t="s">
        <v>38</v>
      </c>
      <c r="H54" s="94">
        <v>0.29166666666666669</v>
      </c>
      <c r="I54" s="94" t="s">
        <v>60</v>
      </c>
      <c r="J54" s="94">
        <v>0.70833333333333337</v>
      </c>
      <c r="K54" s="95">
        <v>1.8333333333333333</v>
      </c>
      <c r="L54" s="96">
        <v>1300</v>
      </c>
      <c r="M54" s="101">
        <v>242.4</v>
      </c>
      <c r="N54" s="65"/>
      <c r="O54" s="69"/>
      <c r="P54" s="113"/>
      <c r="Q54" s="22"/>
      <c r="R54" s="22"/>
      <c r="S54" s="48"/>
      <c r="T54" s="49"/>
      <c r="U54" s="22"/>
      <c r="V54" s="53"/>
      <c r="W54" s="22"/>
      <c r="X54" s="53"/>
      <c r="Y54" s="22"/>
      <c r="Z54" s="53"/>
      <c r="AA54" s="22"/>
      <c r="AB54" s="41">
        <f t="shared" si="0"/>
        <v>1542.4</v>
      </c>
    </row>
    <row r="55" spans="1:28" ht="16.5" hidden="1" customHeight="1">
      <c r="A55" s="71"/>
      <c r="B55" s="90" t="s">
        <v>42</v>
      </c>
      <c r="C55" s="22" t="s">
        <v>159</v>
      </c>
      <c r="D55" s="89"/>
      <c r="E55" s="88">
        <v>44594</v>
      </c>
      <c r="F55" s="1" t="s">
        <v>158</v>
      </c>
      <c r="G55" s="91"/>
      <c r="H55" s="94">
        <v>0.53125</v>
      </c>
      <c r="I55" s="94" t="s">
        <v>136</v>
      </c>
      <c r="J55" s="94">
        <v>0.79166666666666663</v>
      </c>
      <c r="K55" s="95">
        <v>1.25</v>
      </c>
      <c r="L55" s="96">
        <v>2600</v>
      </c>
      <c r="M55" s="101">
        <v>242.4</v>
      </c>
      <c r="N55" s="65"/>
      <c r="O55" s="65"/>
      <c r="P55" s="22"/>
      <c r="Q55" s="22"/>
      <c r="R55" s="22"/>
      <c r="S55" s="48"/>
      <c r="T55" s="49"/>
      <c r="U55" s="22"/>
      <c r="V55" s="53"/>
      <c r="W55" s="22"/>
      <c r="X55" s="53"/>
      <c r="Y55" s="22"/>
      <c r="Z55" s="53"/>
      <c r="AA55" s="22"/>
      <c r="AB55" s="41">
        <f t="shared" si="0"/>
        <v>2842.4</v>
      </c>
    </row>
    <row r="56" spans="1:28" ht="16.5" customHeight="1">
      <c r="A56" s="71">
        <v>1</v>
      </c>
      <c r="B56" s="90" t="s">
        <v>71</v>
      </c>
      <c r="C56" s="98">
        <v>3735522114</v>
      </c>
      <c r="D56" s="89" t="s">
        <v>5</v>
      </c>
      <c r="E56" s="114">
        <v>44256</v>
      </c>
      <c r="F56" s="91" t="s">
        <v>32</v>
      </c>
      <c r="G56" s="91" t="s">
        <v>29</v>
      </c>
      <c r="H56" s="94">
        <v>0.27083333333333331</v>
      </c>
      <c r="I56" s="108" t="s">
        <v>60</v>
      </c>
      <c r="J56" s="94">
        <v>0.6875</v>
      </c>
      <c r="K56" s="95">
        <v>1.8333333333333333</v>
      </c>
      <c r="L56" s="96">
        <v>1212</v>
      </c>
      <c r="M56" s="101">
        <v>242.4</v>
      </c>
      <c r="N56" s="65"/>
      <c r="O56" s="69"/>
      <c r="P56" s="121"/>
      <c r="Q56" s="22"/>
      <c r="R56" s="22"/>
      <c r="S56" s="48"/>
      <c r="T56" s="49"/>
      <c r="U56" s="22"/>
      <c r="V56" s="53"/>
      <c r="W56" s="22"/>
      <c r="X56" s="53"/>
      <c r="Y56" s="22"/>
      <c r="Z56" s="53"/>
      <c r="AA56" s="22"/>
      <c r="AB56" s="41">
        <f t="shared" si="0"/>
        <v>1454.4</v>
      </c>
    </row>
    <row r="57" spans="1:28" ht="16.5" customHeight="1">
      <c r="A57" s="71">
        <v>1</v>
      </c>
      <c r="B57" s="90" t="s">
        <v>40</v>
      </c>
      <c r="C57" s="98">
        <v>1154064174</v>
      </c>
      <c r="D57" s="89" t="s">
        <v>5</v>
      </c>
      <c r="E57" s="114">
        <v>44256</v>
      </c>
      <c r="F57" s="91" t="s">
        <v>13</v>
      </c>
      <c r="G57" s="91" t="s">
        <v>6</v>
      </c>
      <c r="H57" s="94">
        <v>0.29166666666666669</v>
      </c>
      <c r="I57" s="108" t="s">
        <v>61</v>
      </c>
      <c r="J57" s="94">
        <v>0.70833333333333337</v>
      </c>
      <c r="K57" s="95">
        <v>1.8333333333333335</v>
      </c>
      <c r="L57" s="96">
        <v>2000</v>
      </c>
      <c r="M57" s="101">
        <v>242.4</v>
      </c>
      <c r="N57" s="65"/>
      <c r="O57" s="69"/>
      <c r="P57" s="113"/>
      <c r="Q57" s="22"/>
      <c r="R57" s="22"/>
      <c r="S57" s="48"/>
      <c r="T57" s="49"/>
      <c r="U57" s="22"/>
      <c r="V57" s="53"/>
      <c r="W57" s="22"/>
      <c r="X57" s="53"/>
      <c r="Y57" s="22"/>
      <c r="Z57" s="53"/>
      <c r="AA57" s="22"/>
      <c r="AB57" s="41">
        <f t="shared" si="0"/>
        <v>2242.4</v>
      </c>
    </row>
    <row r="58" spans="1:28" ht="16.5" customHeight="1">
      <c r="A58" s="71">
        <v>1</v>
      </c>
      <c r="B58" s="90" t="s">
        <v>43</v>
      </c>
      <c r="C58" s="98" t="s">
        <v>94</v>
      </c>
      <c r="D58" s="89"/>
      <c r="E58" s="114">
        <v>44326</v>
      </c>
      <c r="F58" s="91" t="s">
        <v>95</v>
      </c>
      <c r="G58" s="91" t="s">
        <v>38</v>
      </c>
      <c r="H58" s="94">
        <v>0.27083333333333331</v>
      </c>
      <c r="I58" s="108" t="s">
        <v>133</v>
      </c>
      <c r="J58" s="94">
        <v>0.6875</v>
      </c>
      <c r="K58" s="95">
        <v>1.8333333333333333</v>
      </c>
      <c r="L58" s="96">
        <v>1560</v>
      </c>
      <c r="M58" s="101">
        <v>242.4</v>
      </c>
      <c r="N58" s="65"/>
      <c r="O58" s="69"/>
      <c r="P58" s="113"/>
      <c r="Q58" s="22"/>
      <c r="R58" s="22"/>
      <c r="S58" s="48"/>
      <c r="T58" s="49"/>
      <c r="U58" s="22"/>
      <c r="V58" s="53"/>
      <c r="W58" s="22"/>
      <c r="X58" s="53"/>
      <c r="Y58" s="22"/>
      <c r="Z58" s="53"/>
      <c r="AA58" s="22"/>
      <c r="AB58" s="41">
        <f t="shared" si="0"/>
        <v>1802.4</v>
      </c>
    </row>
    <row r="59" spans="1:28" ht="16.5" hidden="1" customHeight="1">
      <c r="A59" s="71">
        <v>1</v>
      </c>
      <c r="B59" s="90" t="s">
        <v>42</v>
      </c>
      <c r="C59" s="98">
        <v>1344914675</v>
      </c>
      <c r="D59" s="89" t="s">
        <v>5</v>
      </c>
      <c r="E59" s="87">
        <v>44256</v>
      </c>
      <c r="F59" s="91" t="s">
        <v>26</v>
      </c>
      <c r="G59" s="91" t="s">
        <v>7</v>
      </c>
      <c r="H59" s="94">
        <v>0.29166666666666669</v>
      </c>
      <c r="I59" s="94" t="s">
        <v>62</v>
      </c>
      <c r="J59" s="94">
        <v>0.55208333333333337</v>
      </c>
      <c r="K59" s="95">
        <v>1.25</v>
      </c>
      <c r="L59" s="96">
        <v>2600</v>
      </c>
      <c r="M59" s="101">
        <v>242.4</v>
      </c>
      <c r="N59" s="69" t="s">
        <v>65</v>
      </c>
      <c r="O59" s="68">
        <f>L59*5%</f>
        <v>130</v>
      </c>
      <c r="P59" s="22"/>
      <c r="Q59" s="22"/>
      <c r="R59" s="22"/>
      <c r="S59" s="48"/>
      <c r="T59" s="49"/>
      <c r="U59" s="22"/>
      <c r="V59" s="53"/>
      <c r="W59" s="22"/>
      <c r="X59" s="53"/>
      <c r="Y59" s="22"/>
      <c r="Z59" s="53"/>
      <c r="AA59" s="22"/>
      <c r="AB59" s="41">
        <f>L59+M59+P59+O59</f>
        <v>2972.4</v>
      </c>
    </row>
    <row r="60" spans="1:28" ht="16.5" customHeight="1">
      <c r="A60" s="71">
        <v>1</v>
      </c>
      <c r="B60" s="90" t="s">
        <v>42</v>
      </c>
      <c r="C60" s="106">
        <v>3233984138</v>
      </c>
      <c r="D60" s="89"/>
      <c r="E60" s="114">
        <v>44263</v>
      </c>
      <c r="F60" s="91" t="s">
        <v>64</v>
      </c>
      <c r="G60" s="110" t="s">
        <v>44</v>
      </c>
      <c r="H60" s="94">
        <v>0.29166666666666669</v>
      </c>
      <c r="I60" s="108" t="s">
        <v>76</v>
      </c>
      <c r="J60" s="94">
        <v>0.70833333333333337</v>
      </c>
      <c r="K60" s="95">
        <v>1.8333333333333333</v>
      </c>
      <c r="L60" s="117">
        <v>5140.95</v>
      </c>
      <c r="M60" s="101">
        <v>242.4</v>
      </c>
      <c r="N60" s="69" t="s">
        <v>66</v>
      </c>
      <c r="O60" s="64">
        <f>L60*2%</f>
        <v>102.819</v>
      </c>
      <c r="P60" s="122">
        <f>L60*20%</f>
        <v>1028.19</v>
      </c>
      <c r="Q60" s="22"/>
      <c r="R60" s="22"/>
      <c r="S60" s="48"/>
      <c r="T60" s="49"/>
      <c r="U60" s="22"/>
      <c r="V60" s="53"/>
      <c r="W60" s="22"/>
      <c r="X60" s="53"/>
      <c r="Y60" s="22"/>
      <c r="Z60" s="53"/>
      <c r="AA60" s="22"/>
      <c r="AB60" s="41">
        <f>L60+M60+P60+O60</f>
        <v>6514.3589999999995</v>
      </c>
    </row>
    <row r="61" spans="1:28" ht="16.5" hidden="1" customHeight="1">
      <c r="A61" s="71"/>
      <c r="B61" s="90" t="s">
        <v>42</v>
      </c>
      <c r="C61" s="106">
        <v>2407773608</v>
      </c>
      <c r="D61" s="89"/>
      <c r="E61" s="87">
        <v>44487</v>
      </c>
      <c r="F61" s="91" t="s">
        <v>114</v>
      </c>
      <c r="G61" s="110" t="s">
        <v>8</v>
      </c>
      <c r="H61" s="109">
        <v>0.29166666666666669</v>
      </c>
      <c r="I61" s="91" t="s">
        <v>119</v>
      </c>
      <c r="J61" s="109">
        <v>0.55208333333333337</v>
      </c>
      <c r="K61" s="95">
        <v>1.25</v>
      </c>
      <c r="L61" s="112">
        <v>2600</v>
      </c>
      <c r="M61" s="101">
        <v>242.4</v>
      </c>
      <c r="N61" s="64">
        <v>1652.4</v>
      </c>
      <c r="O61" s="68">
        <f>N61*5%</f>
        <v>82.62</v>
      </c>
      <c r="P61" s="22"/>
      <c r="Q61" s="22"/>
      <c r="R61" s="22"/>
      <c r="S61" s="48"/>
      <c r="T61" s="49"/>
      <c r="U61" s="22"/>
      <c r="V61" s="53"/>
      <c r="W61" s="22"/>
      <c r="X61" s="53"/>
      <c r="Y61" s="22"/>
      <c r="Z61" s="53"/>
      <c r="AA61" s="22"/>
      <c r="AB61" s="41">
        <f>L61+M61+O61</f>
        <v>2925.02</v>
      </c>
    </row>
    <row r="62" spans="1:28" ht="16.5" customHeight="1">
      <c r="A62" s="71">
        <v>1</v>
      </c>
      <c r="B62" s="90" t="s">
        <v>40</v>
      </c>
      <c r="C62" s="98">
        <v>527547158</v>
      </c>
      <c r="D62" s="89" t="s">
        <v>5</v>
      </c>
      <c r="E62" s="114">
        <v>44256</v>
      </c>
      <c r="F62" s="91" t="s">
        <v>15</v>
      </c>
      <c r="G62" s="91" t="s">
        <v>96</v>
      </c>
      <c r="H62" s="109">
        <v>0.29166666666666669</v>
      </c>
      <c r="I62" s="91" t="s">
        <v>61</v>
      </c>
      <c r="J62" s="109">
        <v>0.70833333333333337</v>
      </c>
      <c r="K62" s="95">
        <v>1.8333333333333333</v>
      </c>
      <c r="L62" s="112">
        <v>1700</v>
      </c>
      <c r="M62" s="101">
        <v>242.4</v>
      </c>
      <c r="N62" s="69"/>
      <c r="O62" s="69"/>
      <c r="P62" s="113"/>
      <c r="Q62" s="22"/>
      <c r="R62" s="22"/>
      <c r="S62" s="48"/>
      <c r="T62" s="49"/>
      <c r="U62" s="22"/>
      <c r="V62" s="53"/>
      <c r="W62" s="22"/>
      <c r="X62" s="53"/>
      <c r="Y62" s="22"/>
      <c r="Z62" s="53"/>
      <c r="AA62" s="22"/>
      <c r="AB62" s="41">
        <f t="shared" si="0"/>
        <v>1942.4</v>
      </c>
    </row>
    <row r="63" spans="1:28" ht="16.5" customHeight="1">
      <c r="A63" s="71">
        <v>1</v>
      </c>
      <c r="B63" s="90" t="s">
        <v>71</v>
      </c>
      <c r="C63" s="98" t="s">
        <v>97</v>
      </c>
      <c r="D63" s="89"/>
      <c r="E63" s="114">
        <v>44392</v>
      </c>
      <c r="F63" s="91" t="s">
        <v>98</v>
      </c>
      <c r="G63" s="91" t="s">
        <v>29</v>
      </c>
      <c r="H63" s="109">
        <v>0.29166666666666669</v>
      </c>
      <c r="I63" s="91" t="s">
        <v>60</v>
      </c>
      <c r="J63" s="109">
        <v>0.70833333333333337</v>
      </c>
      <c r="K63" s="95">
        <v>1.8333333333333333</v>
      </c>
      <c r="L63" s="96">
        <v>1212</v>
      </c>
      <c r="M63" s="101">
        <v>242.4</v>
      </c>
      <c r="N63" s="69"/>
      <c r="O63" s="69"/>
      <c r="P63" s="113"/>
      <c r="Q63" s="22"/>
      <c r="R63" s="56"/>
      <c r="S63" s="48"/>
      <c r="T63" s="49"/>
      <c r="U63" s="22"/>
      <c r="V63" s="53"/>
      <c r="W63" s="22"/>
      <c r="X63" s="53"/>
      <c r="Y63" s="22"/>
      <c r="Z63" s="53"/>
      <c r="AA63" s="22"/>
      <c r="AB63" s="41">
        <f t="shared" si="0"/>
        <v>1454.4</v>
      </c>
    </row>
    <row r="64" spans="1:28" ht="16.5" customHeight="1">
      <c r="A64" s="71"/>
      <c r="B64" s="90" t="s">
        <v>43</v>
      </c>
      <c r="C64" s="98">
        <v>94600236149</v>
      </c>
      <c r="D64" s="89"/>
      <c r="E64" s="114">
        <v>44487</v>
      </c>
      <c r="F64" s="91" t="s">
        <v>115</v>
      </c>
      <c r="G64" s="91" t="s">
        <v>38</v>
      </c>
      <c r="H64" s="109">
        <v>0.29166666666666669</v>
      </c>
      <c r="I64" s="91" t="s">
        <v>76</v>
      </c>
      <c r="J64" s="109">
        <v>0.70833333333333337</v>
      </c>
      <c r="K64" s="95">
        <v>1.8333333333333333</v>
      </c>
      <c r="L64" s="112">
        <v>1300</v>
      </c>
      <c r="M64" s="101">
        <v>242.4</v>
      </c>
      <c r="N64" s="69"/>
      <c r="O64" s="69"/>
      <c r="P64" s="113"/>
      <c r="Q64" s="22"/>
      <c r="R64" s="56"/>
      <c r="S64" s="48"/>
      <c r="T64" s="49"/>
      <c r="U64" s="22"/>
      <c r="V64" s="53"/>
      <c r="W64" s="22"/>
      <c r="X64" s="53"/>
      <c r="Y64" s="22"/>
      <c r="Z64" s="53"/>
      <c r="AA64" s="22"/>
      <c r="AB64" s="41">
        <f t="shared" si="0"/>
        <v>1542.4</v>
      </c>
    </row>
    <row r="65" spans="1:28" ht="16.5" customHeight="1">
      <c r="A65" s="71">
        <v>1</v>
      </c>
      <c r="B65" s="90" t="s">
        <v>43</v>
      </c>
      <c r="C65" s="98" t="s">
        <v>99</v>
      </c>
      <c r="D65" s="89"/>
      <c r="E65" s="114">
        <v>44326</v>
      </c>
      <c r="F65" s="91" t="s">
        <v>100</v>
      </c>
      <c r="G65" s="91" t="s">
        <v>38</v>
      </c>
      <c r="H65" s="109">
        <v>0.29166666666666669</v>
      </c>
      <c r="I65" s="91" t="s">
        <v>61</v>
      </c>
      <c r="J65" s="109">
        <v>0.70833333333333337</v>
      </c>
      <c r="K65" s="95">
        <v>1.8333333333333333</v>
      </c>
      <c r="L65" s="112">
        <v>1560</v>
      </c>
      <c r="M65" s="101">
        <v>242.4</v>
      </c>
      <c r="N65" s="69"/>
      <c r="O65" s="69"/>
      <c r="P65" s="113"/>
      <c r="Q65" s="22"/>
      <c r="R65" s="22"/>
      <c r="S65" s="48"/>
      <c r="T65" s="49"/>
      <c r="U65" s="22"/>
      <c r="V65" s="53"/>
      <c r="W65" s="22"/>
      <c r="X65" s="53"/>
      <c r="Y65" s="22"/>
      <c r="Z65" s="53"/>
      <c r="AA65" s="22"/>
      <c r="AB65" s="41">
        <f t="shared" si="0"/>
        <v>1802.4</v>
      </c>
    </row>
    <row r="66" spans="1:28" ht="16.5" hidden="1" customHeight="1">
      <c r="A66" s="71">
        <v>1</v>
      </c>
      <c r="B66" s="90" t="s">
        <v>42</v>
      </c>
      <c r="C66" s="98">
        <v>94716188000</v>
      </c>
      <c r="D66" s="89" t="s">
        <v>5</v>
      </c>
      <c r="E66" s="87">
        <v>44256</v>
      </c>
      <c r="F66" s="91" t="s">
        <v>21</v>
      </c>
      <c r="G66" s="91" t="s">
        <v>8</v>
      </c>
      <c r="H66" s="109">
        <v>0.29166666666666669</v>
      </c>
      <c r="I66" s="109" t="s">
        <v>62</v>
      </c>
      <c r="J66" s="109">
        <v>0.55208333333333337</v>
      </c>
      <c r="K66" s="95">
        <v>1.25</v>
      </c>
      <c r="L66" s="112">
        <v>2600</v>
      </c>
      <c r="M66" s="101">
        <v>242.4</v>
      </c>
      <c r="N66" s="64">
        <v>1652.4</v>
      </c>
      <c r="O66" s="68">
        <f>N66*5%</f>
        <v>82.62</v>
      </c>
      <c r="P66" s="22"/>
      <c r="Q66" s="22"/>
      <c r="R66" s="22"/>
      <c r="S66" s="48"/>
      <c r="T66" s="49"/>
      <c r="U66" s="22"/>
      <c r="V66" s="53"/>
      <c r="W66" s="22"/>
      <c r="X66" s="53"/>
      <c r="Y66" s="22"/>
      <c r="Z66" s="53"/>
      <c r="AA66" s="22"/>
      <c r="AB66" s="41">
        <f>L66+M66+O66</f>
        <v>2925.02</v>
      </c>
    </row>
    <row r="67" spans="1:28" ht="16.5" hidden="1" customHeight="1">
      <c r="A67" s="71"/>
      <c r="B67" s="90" t="s">
        <v>43</v>
      </c>
      <c r="C67" s="98">
        <v>3315798125</v>
      </c>
      <c r="D67" s="89"/>
      <c r="E67" s="87">
        <v>44487</v>
      </c>
      <c r="F67" s="91" t="s">
        <v>116</v>
      </c>
      <c r="G67" s="91" t="s">
        <v>117</v>
      </c>
      <c r="H67" s="109">
        <v>0.33333333333333331</v>
      </c>
      <c r="I67" s="109" t="s">
        <v>120</v>
      </c>
      <c r="J67" s="109">
        <v>0.67499999999999993</v>
      </c>
      <c r="K67" s="95">
        <v>1.5</v>
      </c>
      <c r="L67" s="112">
        <v>2508.65</v>
      </c>
      <c r="M67" s="101">
        <v>242.4</v>
      </c>
      <c r="N67" s="64"/>
      <c r="O67" s="68">
        <f>L67*10%</f>
        <v>250.86500000000001</v>
      </c>
      <c r="P67" s="22"/>
      <c r="Q67" s="22"/>
      <c r="R67" s="22"/>
      <c r="S67" s="48"/>
      <c r="T67" s="49"/>
      <c r="U67" s="22"/>
      <c r="V67" s="53"/>
      <c r="W67" s="22"/>
      <c r="X67" s="53"/>
      <c r="Y67" s="22"/>
      <c r="Z67" s="53"/>
      <c r="AA67" s="22"/>
      <c r="AB67" s="41">
        <f>L67+M67+P67+O67</f>
        <v>3001.915</v>
      </c>
    </row>
    <row r="68" spans="1:28" ht="16.5" customHeight="1">
      <c r="A68" s="71"/>
      <c r="B68" s="90" t="s">
        <v>71</v>
      </c>
      <c r="C68" s="98">
        <v>70037761110</v>
      </c>
      <c r="D68" s="89"/>
      <c r="E68" s="114">
        <v>44494</v>
      </c>
      <c r="F68" s="91" t="s">
        <v>122</v>
      </c>
      <c r="G68" s="91" t="s">
        <v>29</v>
      </c>
      <c r="H68" s="94">
        <v>0.29166666666666669</v>
      </c>
      <c r="I68" s="108" t="s">
        <v>76</v>
      </c>
      <c r="J68" s="94">
        <v>0.70833333333333337</v>
      </c>
      <c r="K68" s="95">
        <v>1.8333333333333333</v>
      </c>
      <c r="L68" s="96">
        <v>1212</v>
      </c>
      <c r="M68" s="101">
        <v>242.4</v>
      </c>
      <c r="N68" s="64"/>
      <c r="O68" s="64"/>
      <c r="P68" s="113"/>
      <c r="Q68" s="22"/>
      <c r="R68" s="22"/>
      <c r="S68" s="48"/>
      <c r="T68" s="49"/>
      <c r="U68" s="22"/>
      <c r="V68" s="53"/>
      <c r="W68" s="22"/>
      <c r="X68" s="53"/>
      <c r="Y68" s="22"/>
      <c r="Z68" s="53"/>
      <c r="AA68" s="22"/>
      <c r="AB68" s="41">
        <f>L68+M68+P68+O68</f>
        <v>1454.4</v>
      </c>
    </row>
    <row r="69" spans="1:28" ht="16.5" customHeight="1">
      <c r="A69" s="71">
        <v>1</v>
      </c>
      <c r="B69" s="90" t="s">
        <v>43</v>
      </c>
      <c r="C69" s="98">
        <v>5976657109</v>
      </c>
      <c r="D69" s="89" t="s">
        <v>5</v>
      </c>
      <c r="E69" s="114">
        <v>44256</v>
      </c>
      <c r="F69" s="91" t="s">
        <v>39</v>
      </c>
      <c r="G69" s="91" t="s">
        <v>38</v>
      </c>
      <c r="H69" s="94">
        <v>0.3125</v>
      </c>
      <c r="I69" s="108" t="s">
        <v>133</v>
      </c>
      <c r="J69" s="94">
        <v>0.72916666666666663</v>
      </c>
      <c r="K69" s="95">
        <v>1.8333333333333333</v>
      </c>
      <c r="L69" s="117">
        <v>1560</v>
      </c>
      <c r="M69" s="101">
        <v>242.4</v>
      </c>
      <c r="N69" s="65"/>
      <c r="O69" s="69"/>
      <c r="P69" s="113"/>
      <c r="Q69" s="22"/>
      <c r="R69" s="22"/>
      <c r="S69" s="48"/>
      <c r="T69" s="49"/>
      <c r="U69" s="22"/>
      <c r="V69" s="53"/>
      <c r="W69" s="22"/>
      <c r="X69" s="53"/>
      <c r="Y69" s="22"/>
      <c r="Z69" s="53"/>
      <c r="AA69" s="22"/>
      <c r="AB69" s="41">
        <f t="shared" si="0"/>
        <v>1802.4</v>
      </c>
    </row>
    <row r="70" spans="1:28" s="2" customFormat="1" ht="16.5" hidden="1" customHeight="1">
      <c r="B70" s="82"/>
      <c r="C70" s="82"/>
      <c r="D70" s="82"/>
      <c r="E70"/>
      <c r="F70" s="82"/>
      <c r="G70" s="33"/>
      <c r="H70" s="33"/>
      <c r="I70" s="33"/>
      <c r="J70" s="33"/>
      <c r="K70" s="32"/>
      <c r="L70" s="105">
        <f>SUM(L8:L69)</f>
        <v>133848.97</v>
      </c>
      <c r="M70" s="57">
        <f>SUM(M8:M69)</f>
        <v>14543.999999999985</v>
      </c>
      <c r="N70" s="58"/>
      <c r="O70" s="30">
        <f>SUM(O40:O69)</f>
        <v>751.74300000000005</v>
      </c>
      <c r="P70" s="30">
        <f>SUM(P8:P69)</f>
        <v>1828.19</v>
      </c>
      <c r="Q70" s="30">
        <f t="shared" ref="Q70:AA70" si="1">SUM(Q40:Q69)</f>
        <v>0</v>
      </c>
      <c r="R70" s="30">
        <f t="shared" si="1"/>
        <v>0</v>
      </c>
      <c r="S70" s="30">
        <f t="shared" si="1"/>
        <v>0</v>
      </c>
      <c r="T70" s="30">
        <f t="shared" si="1"/>
        <v>0</v>
      </c>
      <c r="U70" s="30">
        <f t="shared" si="1"/>
        <v>0</v>
      </c>
      <c r="V70" s="30">
        <f t="shared" si="1"/>
        <v>0</v>
      </c>
      <c r="W70" s="30">
        <f t="shared" si="1"/>
        <v>0</v>
      </c>
      <c r="X70" s="30">
        <f t="shared" si="1"/>
        <v>0</v>
      </c>
      <c r="Y70" s="30">
        <f t="shared" si="1"/>
        <v>0</v>
      </c>
      <c r="Z70" s="30">
        <f t="shared" si="1"/>
        <v>0</v>
      </c>
      <c r="AA70" s="30">
        <f t="shared" si="1"/>
        <v>0</v>
      </c>
      <c r="AB70" s="59">
        <f>SUM(AB8:AB69)</f>
        <v>150979.08399999983</v>
      </c>
    </row>
    <row r="71" spans="1:28" s="2" customFormat="1">
      <c r="B71" s="83"/>
      <c r="C71" s="83"/>
      <c r="D71" s="83"/>
      <c r="E71"/>
      <c r="F71" s="83"/>
      <c r="G71" s="8"/>
      <c r="H71" s="8"/>
      <c r="I71" s="8"/>
      <c r="J71" s="8"/>
      <c r="K71" s="6"/>
      <c r="L71" s="9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spans="1:28" s="2" customFormat="1">
      <c r="B72" s="20" t="s">
        <v>67</v>
      </c>
      <c r="C72" s="100"/>
      <c r="D72" s="6"/>
      <c r="F72" s="6"/>
      <c r="G72" s="8"/>
      <c r="H72" s="8"/>
      <c r="I72" s="8"/>
      <c r="J72" s="8"/>
      <c r="K72" s="6"/>
      <c r="L72" s="9"/>
      <c r="M72" s="31"/>
      <c r="N72" s="31"/>
      <c r="O72" s="31"/>
      <c r="P72" s="31"/>
      <c r="Q72" s="60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8" s="2" customFormat="1">
      <c r="B73" s="3" t="s">
        <v>68</v>
      </c>
      <c r="C73" s="3">
        <v>9</v>
      </c>
      <c r="D73" s="6"/>
      <c r="F73" s="6"/>
      <c r="G73" s="8"/>
      <c r="H73" s="8"/>
      <c r="I73" s="8"/>
      <c r="J73" s="8"/>
      <c r="K73" s="6"/>
      <c r="L73" s="9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60"/>
      <c r="Y73" s="31"/>
      <c r="Z73" s="31"/>
      <c r="AA73" s="31"/>
      <c r="AB73" s="31"/>
    </row>
    <row r="74" spans="1:28" s="2" customFormat="1">
      <c r="B74" s="3" t="s">
        <v>163</v>
      </c>
      <c r="C74" s="3">
        <v>1</v>
      </c>
      <c r="D74" s="6"/>
      <c r="F74" s="6"/>
      <c r="G74" s="8"/>
      <c r="H74" s="8"/>
      <c r="I74" s="8"/>
      <c r="J74" s="8"/>
      <c r="K74" s="6"/>
      <c r="L74" s="9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60"/>
      <c r="Y74" s="31"/>
      <c r="Z74" s="31"/>
      <c r="AA74" s="31"/>
      <c r="AB74" s="31"/>
    </row>
    <row r="75" spans="1:28">
      <c r="B75" s="3" t="s">
        <v>69</v>
      </c>
      <c r="C75" s="17">
        <v>2</v>
      </c>
    </row>
    <row r="76" spans="1:28">
      <c r="B76" s="3" t="s">
        <v>70</v>
      </c>
      <c r="C76" s="18">
        <v>62</v>
      </c>
    </row>
    <row r="78" spans="1:28" ht="21.75" customHeight="1">
      <c r="A78" s="123" t="s">
        <v>150</v>
      </c>
      <c r="B78" s="123"/>
      <c r="C78" s="124"/>
      <c r="D78" s="124"/>
      <c r="E78" s="124"/>
      <c r="F78" s="124"/>
      <c r="G78" s="24"/>
      <c r="H78" s="24"/>
      <c r="I78" s="24"/>
      <c r="J78" s="24"/>
      <c r="K78" s="25"/>
      <c r="L78" s="25"/>
      <c r="M78" s="25"/>
    </row>
    <row r="79" spans="1:28" ht="15.6">
      <c r="A79" s="25"/>
      <c r="B79" s="25"/>
      <c r="C79" s="25"/>
      <c r="D79" s="24"/>
      <c r="E79" s="26"/>
      <c r="F79" s="26"/>
      <c r="G79" s="24"/>
      <c r="H79" s="24"/>
      <c r="I79" s="24"/>
      <c r="J79" s="24"/>
      <c r="K79" s="25"/>
      <c r="L79" s="25"/>
      <c r="M79" s="25"/>
      <c r="N79" s="25"/>
      <c r="O79" s="25"/>
    </row>
    <row r="80" spans="1:28">
      <c r="A80" s="29" t="s">
        <v>107</v>
      </c>
      <c r="B80" s="28"/>
      <c r="C80" s="28"/>
      <c r="D80" s="27"/>
      <c r="E80" s="24"/>
      <c r="F80" s="28" t="s">
        <v>124</v>
      </c>
      <c r="G80" s="27"/>
      <c r="H80" s="27"/>
      <c r="I80" s="81" t="s">
        <v>105</v>
      </c>
      <c r="J80"/>
      <c r="K80"/>
      <c r="L80" s="62"/>
      <c r="M80" s="62"/>
      <c r="O80" s="81" t="s">
        <v>108</v>
      </c>
      <c r="P80"/>
      <c r="Q80"/>
      <c r="R80"/>
      <c r="S80" s="62"/>
      <c r="T80" s="62"/>
    </row>
    <row r="81" spans="1:28" ht="15.6">
      <c r="A81" s="70"/>
      <c r="B81" s="70"/>
      <c r="C81" s="70"/>
      <c r="D81" s="80"/>
      <c r="E81" s="26"/>
      <c r="F81" s="24"/>
      <c r="G81" s="24"/>
      <c r="H81" s="24"/>
      <c r="I81" s="23"/>
      <c r="J81" s="31"/>
      <c r="K81" s="31"/>
      <c r="L81" s="31"/>
      <c r="O81"/>
      <c r="Q81" s="31"/>
      <c r="R81" s="31"/>
      <c r="S81" s="31"/>
      <c r="AB81"/>
    </row>
    <row r="82" spans="1:28" ht="15.6">
      <c r="A82" s="70"/>
      <c r="B82" s="70"/>
      <c r="C82" s="70"/>
      <c r="D82" s="80"/>
      <c r="E82" s="26"/>
      <c r="F82" s="24"/>
      <c r="G82" s="24"/>
      <c r="H82" s="24"/>
      <c r="I82" s="23"/>
      <c r="J82" s="31"/>
      <c r="K82" s="31"/>
      <c r="L82" s="31"/>
      <c r="O82"/>
      <c r="Q82" s="31"/>
      <c r="R82" s="31"/>
      <c r="S82" s="31"/>
      <c r="AB82"/>
    </row>
    <row r="83" spans="1:28" ht="15.6">
      <c r="A83" s="70"/>
      <c r="B83" s="70"/>
      <c r="C83" s="70"/>
      <c r="D83" s="80"/>
      <c r="E83" s="26"/>
      <c r="F83" s="26"/>
      <c r="G83" s="24"/>
      <c r="H83" s="24"/>
      <c r="I83" s="23"/>
      <c r="J83" s="31"/>
      <c r="K83" s="31"/>
      <c r="L83" s="31"/>
      <c r="O83"/>
      <c r="Q83" s="31"/>
      <c r="R83" s="31"/>
      <c r="S83" s="31"/>
      <c r="AB83"/>
    </row>
    <row r="84" spans="1:28" ht="15.6">
      <c r="A84" s="78" t="s">
        <v>16</v>
      </c>
      <c r="B84" s="79"/>
      <c r="C84" s="70"/>
      <c r="D84" s="80"/>
      <c r="E84" s="26"/>
      <c r="F84" s="27"/>
      <c r="G84" s="24"/>
      <c r="H84" s="24"/>
      <c r="I84" s="23"/>
      <c r="J84" s="77"/>
      <c r="K84" s="31"/>
      <c r="L84" s="31"/>
      <c r="O84"/>
      <c r="Q84" s="77"/>
      <c r="R84" s="31"/>
      <c r="S84" s="31"/>
      <c r="AB84"/>
    </row>
    <row r="85" spans="1:28">
      <c r="A85" s="23"/>
      <c r="B85" s="23"/>
      <c r="C85" s="23"/>
      <c r="D85"/>
      <c r="E85"/>
      <c r="F85" s="27"/>
      <c r="G85"/>
      <c r="H85"/>
      <c r="I85"/>
      <c r="J85"/>
      <c r="K85" s="23"/>
      <c r="L85" s="23"/>
    </row>
    <row r="86" spans="1:28">
      <c r="A86" s="23"/>
      <c r="B86" s="23"/>
      <c r="C86" s="23"/>
      <c r="D86"/>
      <c r="E86"/>
      <c r="F86"/>
      <c r="G86"/>
      <c r="H86"/>
      <c r="I86"/>
      <c r="J86"/>
      <c r="K86" s="23"/>
      <c r="L86" s="23"/>
    </row>
  </sheetData>
  <autoFilter ref="A7:AB70" xr:uid="{00000000-0001-0000-0200-000000000000}">
    <filterColumn colId="10">
      <filters>
        <filter val="44:00"/>
      </filters>
    </filterColumn>
  </autoFilter>
  <sortState xmlns:xlrd2="http://schemas.microsoft.com/office/spreadsheetml/2017/richdata2" ref="B40:AB69">
    <sortCondition ref="B40:B69"/>
  </sortState>
  <mergeCells count="1">
    <mergeCell ref="A78:F78"/>
  </mergeCells>
  <phoneticPr fontId="4" type="noConversion"/>
  <pageMargins left="0.51181102362204722" right="0" top="0.78740157480314965" bottom="0.78740157480314965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2022-03-03T11:38:16Z</cp:lastPrinted>
  <dcterms:created xsi:type="dcterms:W3CDTF">2020-10-20T15:35:28Z</dcterms:created>
  <dcterms:modified xsi:type="dcterms:W3CDTF">2023-04-18T20:45:41Z</dcterms:modified>
</cp:coreProperties>
</file>