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246AFB5E-5D1A-40A0-9954-D008C03D49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'!$A$7:$AB$72</definedName>
    <definedName name="_xlnm.Print_Area" localSheetId="0">'GESTÃO DE COLABORADORES '!$A$1:$AE$89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3" l="1"/>
  <c r="L72" i="3"/>
  <c r="AB65" i="3" l="1"/>
  <c r="AB61" i="3"/>
  <c r="AB60" i="3"/>
  <c r="AB57" i="3"/>
  <c r="AB55" i="3"/>
  <c r="AB45" i="3"/>
  <c r="AB32" i="3"/>
  <c r="AB16" i="3"/>
  <c r="AB15" i="3"/>
  <c r="AB14" i="3"/>
  <c r="AB8" i="3"/>
  <c r="AB39" i="3" l="1"/>
  <c r="AB54" i="3"/>
  <c r="AB28" i="3"/>
  <c r="P62" i="3"/>
  <c r="AB37" i="3"/>
  <c r="AB21" i="3"/>
  <c r="AB29" i="3"/>
  <c r="O51" i="3" l="1"/>
  <c r="AB51" i="3"/>
  <c r="P26" i="3"/>
  <c r="AB26" i="3" s="1"/>
  <c r="AB27" i="3"/>
  <c r="AB49" i="3"/>
  <c r="AB52" i="3"/>
  <c r="AB43" i="3"/>
  <c r="AB41" i="3"/>
  <c r="AB35" i="3"/>
  <c r="AB22" i="3"/>
  <c r="AB10" i="3" l="1"/>
  <c r="AB11" i="3"/>
  <c r="AB31" i="3"/>
  <c r="AB36" i="3"/>
  <c r="AB48" i="3"/>
  <c r="AB50" i="3"/>
  <c r="AB53" i="3"/>
  <c r="AB70" i="3" l="1"/>
  <c r="O69" i="3"/>
  <c r="AB69" i="3" s="1"/>
  <c r="O63" i="3"/>
  <c r="AB63" i="3" s="1"/>
  <c r="AB34" i="3"/>
  <c r="AB17" i="3"/>
  <c r="AB13" i="3"/>
  <c r="P72" i="3" l="1"/>
  <c r="AB71" i="3" l="1"/>
  <c r="O68" i="3"/>
  <c r="AB68" i="3" s="1"/>
  <c r="AB67" i="3"/>
  <c r="AB66" i="3"/>
  <c r="AB64" i="3"/>
  <c r="O62" i="3"/>
  <c r="AB59" i="3"/>
  <c r="AB58" i="3"/>
  <c r="AB56" i="3"/>
  <c r="AB47" i="3"/>
  <c r="AB46" i="3"/>
  <c r="AB44" i="3"/>
  <c r="AB42" i="3"/>
  <c r="AB40" i="3"/>
  <c r="AB38" i="3"/>
  <c r="AB33" i="3"/>
  <c r="AB30" i="3"/>
  <c r="AB25" i="3"/>
  <c r="AB24" i="3"/>
  <c r="AB23" i="3"/>
  <c r="AB20" i="3"/>
  <c r="AB19" i="3"/>
  <c r="AB18" i="3"/>
  <c r="AB12" i="3"/>
  <c r="AB9" i="3"/>
  <c r="AB62" i="3" l="1"/>
  <c r="O72" i="3"/>
  <c r="AB72" i="3"/>
  <c r="R72" i="3"/>
  <c r="U72" i="3"/>
  <c r="W72" i="3"/>
  <c r="Y72" i="3"/>
  <c r="AA72" i="3"/>
  <c r="Q72" i="3" l="1"/>
  <c r="S72" i="3" l="1"/>
  <c r="Z72" i="3"/>
  <c r="V72" i="3"/>
  <c r="X72" i="3" l="1"/>
  <c r="T72" i="3" l="1"/>
</calcChain>
</file>

<file path=xl/sharedStrings.xml><?xml version="1.0" encoding="utf-8"?>
<sst xmlns="http://schemas.openxmlformats.org/spreadsheetml/2006/main" count="333" uniqueCount="171">
  <si>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</si>
  <si>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</si>
  <si>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</si>
  <si>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</si>
  <si>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</si>
  <si>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</si>
  <si>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</si>
  <si>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</si>
  <si>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</si>
  <si>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</si>
  <si>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</si>
  <si>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</si>
  <si>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</si>
  <si>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</si>
  <si>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</si>
  <si>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</si>
  <si>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</si>
  <si>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</si>
  <si>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</si>
  <si>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</si>
  <si>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</si>
  <si>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</si>
  <si>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JAQUELINE VIDAL SORES DA SILVA</t>
  </si>
  <si>
    <t>FONOAUDIOLOGA</t>
  </si>
  <si>
    <t>FABRÍCIO GABRIEL SILVA PEIXOTO</t>
  </si>
  <si>
    <t>MAQUEIRO (A)</t>
  </si>
  <si>
    <t>RECEPCIONISTA</t>
  </si>
  <si>
    <t>KRISTIELY FREITAS DOS REIS</t>
  </si>
  <si>
    <t>NÚRIA FRANCIELLE RODRIGUES SOUSA</t>
  </si>
  <si>
    <t>ANA LUIZA MORAIS DE ARAÚJO FIGUEIREDO</t>
  </si>
  <si>
    <t>ELISA KELLYTA LIMA SILVA</t>
  </si>
  <si>
    <t>FERNANDA SOUZA MORAIS PEREIRA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</si>
  <si>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</si>
  <si>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</si>
  <si>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</si>
  <si>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</si>
  <si>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</si>
  <si>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</si>
  <si>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</si>
  <si>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</si>
  <si>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</si>
  <si>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</si>
  <si>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</si>
  <si>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</si>
  <si>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</si>
  <si>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</si>
  <si>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</si>
  <si>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</si>
  <si>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</si>
  <si>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</si>
  <si>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</si>
  <si>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</si>
  <si>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</si>
  <si>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</si>
  <si>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</si>
  <si>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</si>
  <si>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</si>
  <si>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</si>
  <si>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</si>
  <si>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ROSANA VIEIRA LIMA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</si>
  <si>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</si>
  <si>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</si>
  <si>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</si>
  <si>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</si>
  <si>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</si>
  <si>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</si>
  <si>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</si>
  <si>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</si>
  <si>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</si>
  <si>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</si>
  <si>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</si>
  <si>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</si>
  <si>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</si>
  <si>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</si>
  <si>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</si>
  <si>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</si>
  <si>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</si>
  <si>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</si>
  <si>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</si>
  <si>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</si>
  <si>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</si>
  <si>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</si>
  <si>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12:30 AS 13:42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</si>
  <si>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</si>
  <si>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</si>
  <si>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</si>
  <si>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</si>
  <si>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</si>
  <si>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</si>
  <si>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</si>
  <si>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</si>
  <si>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</si>
  <si>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</si>
  <si>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</si>
  <si>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</si>
  <si>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</si>
  <si>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</si>
  <si>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</si>
  <si>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</si>
  <si>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</si>
  <si>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</si>
  <si>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</si>
  <si>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</si>
  <si>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</si>
  <si>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</si>
  <si>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</si>
  <si>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</si>
  <si>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</si>
  <si>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TALITA UTIM TOLEDO</t>
  </si>
  <si>
    <t>ENFERMEIRO CCIH</t>
  </si>
  <si>
    <t>11:30 as 12:42</t>
  </si>
  <si>
    <t>11:00 as 11:15</t>
  </si>
  <si>
    <t>12:00 as 13:00</t>
  </si>
  <si>
    <t>MAYSA RABELO FERNANDES</t>
  </si>
  <si>
    <t>THAIS FATIMA DOS SANTOS</t>
  </si>
  <si>
    <t>LUCAS ANDRADE SILVA</t>
  </si>
  <si>
    <t>AGUIA PEIXOTO DA SILVA</t>
  </si>
  <si>
    <t>Aprovado pela corrdenador operacional</t>
  </si>
  <si>
    <t>FABIANA PEREIRA DO NASCIMENTO</t>
  </si>
  <si>
    <t>LORENA ROCHA SILVA</t>
  </si>
  <si>
    <t>MONICA ALVES DINIZ</t>
  </si>
  <si>
    <t>JOICE LUNA PEREIRA SUSSTRUNK</t>
  </si>
  <si>
    <t>LARISSA NOLASCO GUIMARÃES SAIKI</t>
  </si>
  <si>
    <t>MARINA ALVES LIMA PIMENTA</t>
  </si>
  <si>
    <t>12:18 as 13:30</t>
  </si>
  <si>
    <t>11:15 as 12:27</t>
  </si>
  <si>
    <t>GLACIENE DA SILVA BRAGA</t>
  </si>
  <si>
    <t>15:00 as 15:15</t>
  </si>
  <si>
    <t>GEOVANNA LISSA B. OLIVEIRA</t>
  </si>
  <si>
    <t>MICHELLE SOUSA RAMOS</t>
  </si>
  <si>
    <t>12:00 AS 13:12</t>
  </si>
  <si>
    <t xml:space="preserve"> ELISANGELA NUNES SIQUEIRA</t>
  </si>
  <si>
    <t>KEMILY EVANGELISTA SOARES</t>
  </si>
  <si>
    <t>828.206.001-15</t>
  </si>
  <si>
    <t>700.307.761-20</t>
  </si>
  <si>
    <t>HENRIQUE DA SILVA SOUSA</t>
  </si>
  <si>
    <t>069.227.991-19</t>
  </si>
  <si>
    <t>DAIANE PEREIRA DA SILVA</t>
  </si>
  <si>
    <t>Transf. Heja</t>
  </si>
  <si>
    <t>034.075.131-27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</si>
  <si>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</si>
  <si>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</si>
  <si>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</si>
  <si>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</si>
  <si>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</si>
  <si>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</si>
  <si>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>12:20 as 13:32</t>
  </si>
  <si>
    <t xml:space="preserve">Transferidos </t>
  </si>
  <si>
    <t>ADELIA CAROLINA LOPES NAVES SILVA</t>
  </si>
  <si>
    <t>BRUNA ESPINDOLA ALMEIDA MACHADO</t>
  </si>
  <si>
    <t>11:30 AS 11:45</t>
  </si>
  <si>
    <t>DANIELLE CRISTINE GOMES RIBEIRO</t>
  </si>
  <si>
    <t>JANICLEIA BORGES MORAIS</t>
  </si>
  <si>
    <t>11:00 as 13:00</t>
  </si>
  <si>
    <t>SESMT</t>
  </si>
  <si>
    <t>NAYARA LORRANE DA SILVA PASSOS</t>
  </si>
  <si>
    <t>PATRICIA MENOSSI FIGUEIREDO</t>
  </si>
  <si>
    <t>RAYANE DE OLIVEIRA SILVA</t>
  </si>
  <si>
    <t>ROSANA FERREIRA DA CUNHA RIBEIRO</t>
  </si>
  <si>
    <t>SARA BARBOSA FERNANDES</t>
  </si>
  <si>
    <t>Goianésia, 02 de maio de 2022</t>
  </si>
  <si>
    <t>AUXILIAR DE FARMACIA</t>
  </si>
  <si>
    <t>PSICÓLOGO (A)</t>
  </si>
  <si>
    <t>TÉCNICO(A) DE SEGURANÇA DO TRABALHO</t>
  </si>
  <si>
    <t>COORD. ENFERMAGEM</t>
  </si>
  <si>
    <t>COORD. DE QUALIDADE</t>
  </si>
  <si>
    <t>ENFERMEIRO(A)</t>
  </si>
  <si>
    <t>PAULA BARBARA DE WASCONCELOS</t>
  </si>
  <si>
    <t>COLABORADORES POLICLÍNICA DE GOIANÉSIA - MÊS REFERÊNCIA ABRIL/2022</t>
  </si>
  <si>
    <t xml:space="preserve">Adicional de Insalubridade 20%  </t>
  </si>
  <si>
    <t>Aprovado pelo conselho de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</si>
</sst>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25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9" fillId="5" borderId="1" xfId="1" applyFont="1" applyFill="1" applyBorder="1" applyAlignment="1">
      <alignment horizontal="center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8" fillId="0" borderId="1" xfId="1" applyFont="1" applyFill="1" applyBorder="1" applyAlignment="1">
      <alignment wrapText="1"/>
    </xf>
    <xf numFmtId="167" fontId="17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9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10" borderId="0" xfId="0" applyFont="1" applyFill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0" fontId="18" fillId="0" borderId="9" xfId="0" applyFont="1" applyBorder="1" applyAlignment="1">
      <alignment horizontal="center"/>
    </xf>
    <xf numFmtId="20" fontId="19" fillId="11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11" borderId="1" xfId="0" applyFont="1" applyFill="1" applyBorder="1" applyAlignment="1">
      <alignment wrapText="1"/>
    </xf>
    <xf numFmtId="0" fontId="19" fillId="11" borderId="1" xfId="0" applyFont="1" applyFill="1" applyBorder="1"/>
    <xf numFmtId="20" fontId="19" fillId="0" borderId="1" xfId="0" applyNumberFormat="1" applyFont="1" applyBorder="1"/>
    <xf numFmtId="0" fontId="19" fillId="0" borderId="1" xfId="0" applyFont="1" applyBorder="1" applyAlignment="1">
      <alignment wrapText="1"/>
    </xf>
    <xf numFmtId="20" fontId="19" fillId="11" borderId="1" xfId="0" applyNumberFormat="1" applyFont="1" applyFill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7" fontId="17" fillId="10" borderId="1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8" fillId="0" borderId="6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8" fontId="10" fillId="0" borderId="1" xfId="0" applyNumberFormat="1" applyFont="1" applyBorder="1"/>
    <xf numFmtId="0" fontId="28" fillId="0" borderId="0" xfId="0" applyFont="1" applyAlignment="1">
      <alignment horizontal="left"/>
    </xf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81</xdr:row>
      <xdr:rowOff>190499</xdr:rowOff>
    </xdr:from>
    <xdr:to>
      <xdr:col>4</xdr:col>
      <xdr:colOff>123265</xdr:colOff>
      <xdr:row>85</xdr:row>
      <xdr:rowOff>11204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7346705"/>
          <a:ext cx="2319617" cy="6163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1142998</xdr:colOff>
      <xdr:row>82</xdr:row>
      <xdr:rowOff>11206</xdr:rowOff>
    </xdr:from>
    <xdr:to>
      <xdr:col>5</xdr:col>
      <xdr:colOff>2409265</xdr:colOff>
      <xdr:row>85</xdr:row>
      <xdr:rowOff>11205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50557" y="17357912"/>
          <a:ext cx="2454090" cy="605117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1423148</xdr:colOff>
      <xdr:row>82</xdr:row>
      <xdr:rowOff>44822</xdr:rowOff>
    </xdr:from>
    <xdr:to>
      <xdr:col>8</xdr:col>
      <xdr:colOff>1030941</xdr:colOff>
      <xdr:row>85</xdr:row>
      <xdr:rowOff>44823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7261413" y="17391528"/>
          <a:ext cx="2666999" cy="605119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683558</xdr:colOff>
      <xdr:row>82</xdr:row>
      <xdr:rowOff>33619</xdr:rowOff>
    </xdr:from>
    <xdr:to>
      <xdr:col>14</xdr:col>
      <xdr:colOff>56030</xdr:colOff>
      <xdr:row>85</xdr:row>
      <xdr:rowOff>67235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1340352" y="17380325"/>
          <a:ext cx="2521325" cy="638734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6</xdr:col>
      <xdr:colOff>1961027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C88"/>
  <sheetViews>
    <sheetView showGridLines="0" tabSelected="1" zoomScale="85" zoomScaleNormal="85" zoomScaleSheetLayoutView="85" workbookViewId="0">
      <selection activeCell="H85" sqref="H85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6.6640625" style="3" customWidth="1"/>
    <col min="7" max="7" width="34" style="6" bestFit="1" customWidth="1"/>
    <col min="8" max="8" width="11.88671875" style="6" bestFit="1" customWidth="1"/>
    <col min="9" max="9" width="16.5546875" style="6" customWidth="1"/>
    <col min="10" max="10" width="9.6640625" style="6" bestFit="1" customWidth="1"/>
    <col min="11" max="11" width="14.44140625" style="49" bestFit="1" customWidth="1"/>
    <col min="12" max="12" width="14.44140625" style="60" bestFit="1" customWidth="1"/>
    <col min="13" max="13" width="18.33203125" style="22" bestFit="1" customWidth="1"/>
    <col min="14" max="14" width="69.5546875" style="22" hidden="1" customWidth="1"/>
    <col min="15" max="15" width="19.109375" style="22" customWidth="1"/>
    <col min="16" max="16" width="22" style="22" bestFit="1" customWidth="1"/>
    <col min="17" max="17" width="13.44140625" style="22" hidden="1" customWidth="1"/>
    <col min="18" max="18" width="10.88671875" style="22" hidden="1" customWidth="1"/>
    <col min="19" max="19" width="9.33203125" style="22" hidden="1" customWidth="1"/>
    <col min="20" max="20" width="10.6640625" style="22" hidden="1" customWidth="1"/>
    <col min="21" max="21" width="8.6640625" style="22" hidden="1" customWidth="1"/>
    <col min="22" max="22" width="7.88671875" style="22" hidden="1" customWidth="1"/>
    <col min="23" max="24" width="8.6640625" style="22" hidden="1" customWidth="1"/>
    <col min="25" max="25" width="9.33203125" style="22" hidden="1" customWidth="1"/>
    <col min="26" max="26" width="7.88671875" style="22" hidden="1" customWidth="1"/>
    <col min="27" max="27" width="9.88671875" style="22" hidden="1" customWidth="1"/>
    <col min="28" max="28" width="18.109375" style="22" bestFit="1" customWidth="1"/>
  </cols>
  <sheetData>
    <row r="4" spans="1:29" ht="23.4">
      <c r="B4" s="20"/>
      <c r="L4" s="50"/>
      <c r="T4" s="18">
        <v>26</v>
      </c>
      <c r="U4" s="18" t="s">
        <v>66</v>
      </c>
    </row>
    <row r="5" spans="1:29" ht="23.4">
      <c r="B5" s="20"/>
      <c r="L5" s="50"/>
      <c r="T5" s="70"/>
      <c r="U5" s="70"/>
    </row>
    <row r="6" spans="1:29" ht="23.4">
      <c r="B6" s="71" t="s">
        <v>168</v>
      </c>
      <c r="C6" s="73"/>
      <c r="D6" s="73"/>
      <c r="E6" s="72"/>
      <c r="F6" s="74"/>
      <c r="G6" s="74"/>
      <c r="L6" s="50"/>
      <c r="T6" s="70"/>
      <c r="U6" s="70"/>
    </row>
    <row r="7" spans="1:29" ht="40.200000000000003">
      <c r="B7" s="10" t="s">
        <v>4</v>
      </c>
      <c r="C7" s="10" t="s">
        <v>0</v>
      </c>
      <c r="D7" s="11" t="s">
        <v>1</v>
      </c>
      <c r="E7" s="16" t="s">
        <v>9</v>
      </c>
      <c r="F7" s="11" t="s">
        <v>2</v>
      </c>
      <c r="G7" s="11" t="s">
        <v>3</v>
      </c>
      <c r="H7" s="12" t="s">
        <v>42</v>
      </c>
      <c r="I7" s="12" t="s">
        <v>43</v>
      </c>
      <c r="J7" s="12" t="s">
        <v>44</v>
      </c>
      <c r="K7" s="14" t="s">
        <v>54</v>
      </c>
      <c r="L7" s="9" t="s">
        <v>10</v>
      </c>
      <c r="M7" s="33" t="s">
        <v>169</v>
      </c>
      <c r="N7" s="51" t="s">
        <v>11</v>
      </c>
      <c r="O7" s="84" t="s">
        <v>99</v>
      </c>
      <c r="P7" s="83" t="s">
        <v>12</v>
      </c>
      <c r="Q7" s="34" t="s">
        <v>45</v>
      </c>
      <c r="R7" s="35" t="s">
        <v>46</v>
      </c>
      <c r="S7" s="34" t="s">
        <v>47</v>
      </c>
      <c r="T7" s="34" t="s">
        <v>48</v>
      </c>
      <c r="U7" s="36" t="s">
        <v>49</v>
      </c>
      <c r="V7" s="37" t="s">
        <v>50</v>
      </c>
      <c r="W7" s="38" t="s">
        <v>51</v>
      </c>
      <c r="X7" s="37" t="s">
        <v>50</v>
      </c>
      <c r="Y7" s="39" t="s">
        <v>67</v>
      </c>
      <c r="Z7" s="37" t="s">
        <v>50</v>
      </c>
      <c r="AA7" s="37" t="s">
        <v>52</v>
      </c>
      <c r="AB7" s="82" t="s">
        <v>53</v>
      </c>
    </row>
    <row r="8" spans="1:29" ht="16.5" customHeight="1">
      <c r="A8" s="69">
        <v>1</v>
      </c>
      <c r="B8" s="88" t="s">
        <v>36</v>
      </c>
      <c r="C8" s="95">
        <v>97386758120</v>
      </c>
      <c r="D8" s="86"/>
      <c r="E8" s="109">
        <v>44663</v>
      </c>
      <c r="F8" s="89" t="s">
        <v>148</v>
      </c>
      <c r="G8" s="89" t="s">
        <v>161</v>
      </c>
      <c r="H8" s="104">
        <v>0.29166666666666669</v>
      </c>
      <c r="I8" s="103" t="s">
        <v>56</v>
      </c>
      <c r="J8" s="91">
        <v>0.70833333333333337</v>
      </c>
      <c r="K8" s="92">
        <v>1.8333333333333333</v>
      </c>
      <c r="L8" s="93">
        <v>1212</v>
      </c>
      <c r="M8" s="97">
        <v>242.4</v>
      </c>
      <c r="N8" s="63"/>
      <c r="O8" s="67"/>
      <c r="P8" s="40"/>
      <c r="Q8" s="41"/>
      <c r="R8" s="42"/>
      <c r="S8" s="41"/>
      <c r="T8" s="41"/>
      <c r="U8" s="45"/>
      <c r="V8" s="43"/>
      <c r="W8" s="44"/>
      <c r="X8" s="43"/>
      <c r="Y8" s="45"/>
      <c r="Z8" s="43"/>
      <c r="AA8" s="43"/>
      <c r="AB8" s="40">
        <f>L8+M8+P8</f>
        <v>1454.4</v>
      </c>
    </row>
    <row r="9" spans="1:29" ht="16.5" customHeight="1">
      <c r="B9" s="88" t="s">
        <v>65</v>
      </c>
      <c r="C9" s="101">
        <v>3447589159</v>
      </c>
      <c r="D9" s="86"/>
      <c r="E9" s="109">
        <v>44516</v>
      </c>
      <c r="F9" s="89" t="s">
        <v>116</v>
      </c>
      <c r="G9" s="102" t="s">
        <v>26</v>
      </c>
      <c r="H9" s="91">
        <v>0.29166666666666669</v>
      </c>
      <c r="I9" s="103" t="s">
        <v>70</v>
      </c>
      <c r="J9" s="91">
        <v>0.70833333333333337</v>
      </c>
      <c r="K9" s="92">
        <v>1.8333333333333333</v>
      </c>
      <c r="L9" s="111">
        <v>1212</v>
      </c>
      <c r="M9" s="97">
        <v>242.4</v>
      </c>
      <c r="N9" s="63"/>
      <c r="O9" s="67"/>
      <c r="P9" s="40"/>
      <c r="Q9" s="41"/>
      <c r="R9" s="42"/>
      <c r="S9" s="41"/>
      <c r="T9" s="41"/>
      <c r="U9" s="45"/>
      <c r="V9" s="43"/>
      <c r="W9" s="44"/>
      <c r="X9" s="43"/>
      <c r="Y9" s="45"/>
      <c r="Z9" s="43"/>
      <c r="AA9" s="43"/>
      <c r="AB9" s="40">
        <f>L9+M9+P9</f>
        <v>1454.4</v>
      </c>
    </row>
    <row r="10" spans="1:29" ht="16.5" customHeight="1">
      <c r="A10" s="69"/>
      <c r="B10" s="88" t="s">
        <v>39</v>
      </c>
      <c r="C10" s="95" t="s">
        <v>68</v>
      </c>
      <c r="D10" s="86"/>
      <c r="E10" s="109">
        <v>44424</v>
      </c>
      <c r="F10" s="89" t="s">
        <v>69</v>
      </c>
      <c r="G10" s="89" t="s">
        <v>55</v>
      </c>
      <c r="H10" s="104">
        <v>0.29166666666666669</v>
      </c>
      <c r="I10" s="103" t="s">
        <v>56</v>
      </c>
      <c r="J10" s="91">
        <v>0.70833333333333337</v>
      </c>
      <c r="K10" s="92">
        <v>1.8333333333333333</v>
      </c>
      <c r="L10" s="93">
        <v>3250.11</v>
      </c>
      <c r="M10" s="97">
        <v>242.4</v>
      </c>
      <c r="N10" s="63"/>
      <c r="O10" s="67"/>
      <c r="P10" s="40"/>
      <c r="Q10" s="41"/>
      <c r="R10" s="42"/>
      <c r="S10" s="41"/>
      <c r="T10" s="41"/>
      <c r="U10" s="45"/>
      <c r="V10" s="43"/>
      <c r="W10" s="44"/>
      <c r="X10" s="43"/>
      <c r="Y10" s="45"/>
      <c r="Z10" s="43"/>
      <c r="AA10" s="43"/>
      <c r="AB10" s="40">
        <f t="shared" ref="AB10:AB71" si="0">L10+M10+P10</f>
        <v>3492.51</v>
      </c>
    </row>
    <row r="11" spans="1:29" ht="16.5" customHeight="1">
      <c r="A11" s="69"/>
      <c r="B11" s="88" t="s">
        <v>65</v>
      </c>
      <c r="C11" s="95" t="s">
        <v>97</v>
      </c>
      <c r="D11" s="86"/>
      <c r="E11" s="109">
        <v>44432</v>
      </c>
      <c r="F11" s="89" t="s">
        <v>98</v>
      </c>
      <c r="G11" s="89" t="s">
        <v>26</v>
      </c>
      <c r="H11" s="104">
        <v>0.25</v>
      </c>
      <c r="I11" s="103" t="s">
        <v>56</v>
      </c>
      <c r="J11" s="91">
        <v>0.66666666666666663</v>
      </c>
      <c r="K11" s="92">
        <v>1.8333333333333333</v>
      </c>
      <c r="L11" s="93">
        <v>1212</v>
      </c>
      <c r="M11" s="97">
        <v>242.4</v>
      </c>
      <c r="N11" s="63"/>
      <c r="O11" s="67"/>
      <c r="P11" s="40"/>
      <c r="Q11" s="41"/>
      <c r="R11" s="42"/>
      <c r="S11" s="41"/>
      <c r="T11" s="41"/>
      <c r="U11" s="45"/>
      <c r="V11" s="43"/>
      <c r="W11" s="44"/>
      <c r="X11" s="43"/>
      <c r="Y11" s="45"/>
      <c r="Z11" s="43"/>
      <c r="AA11" s="43"/>
      <c r="AB11" s="40">
        <f t="shared" si="0"/>
        <v>1454.4</v>
      </c>
    </row>
    <row r="12" spans="1:29" ht="16.5" customHeight="1">
      <c r="B12" s="88" t="s">
        <v>65</v>
      </c>
      <c r="C12" s="95">
        <v>96093943100</v>
      </c>
      <c r="D12" s="86" t="s">
        <v>5</v>
      </c>
      <c r="E12" s="109">
        <v>44256</v>
      </c>
      <c r="F12" s="89" t="s">
        <v>29</v>
      </c>
      <c r="G12" s="103" t="s">
        <v>26</v>
      </c>
      <c r="H12" s="91">
        <v>0.29166666666666669</v>
      </c>
      <c r="I12" s="103" t="s">
        <v>56</v>
      </c>
      <c r="J12" s="91">
        <v>0.70833333333333337</v>
      </c>
      <c r="K12" s="92">
        <v>1.8333333333333333</v>
      </c>
      <c r="L12" s="93">
        <v>1212</v>
      </c>
      <c r="M12" s="97">
        <v>242.4</v>
      </c>
      <c r="N12" s="63"/>
      <c r="O12" s="67"/>
      <c r="P12" s="40"/>
      <c r="Q12" s="41"/>
      <c r="R12" s="42"/>
      <c r="S12" s="41"/>
      <c r="T12" s="41"/>
      <c r="U12" s="45"/>
      <c r="V12" s="43"/>
      <c r="W12" s="44"/>
      <c r="X12" s="43"/>
      <c r="Y12" s="45"/>
      <c r="Z12" s="43"/>
      <c r="AA12" s="43"/>
      <c r="AB12" s="40">
        <f>L12+M12+P12</f>
        <v>1454.4</v>
      </c>
    </row>
    <row r="13" spans="1:29" ht="16.5" customHeight="1">
      <c r="A13" s="69"/>
      <c r="B13" s="88" t="s">
        <v>65</v>
      </c>
      <c r="C13" s="95">
        <v>1372094105</v>
      </c>
      <c r="D13" s="86"/>
      <c r="E13" s="109">
        <v>44487</v>
      </c>
      <c r="F13" s="89" t="s">
        <v>102</v>
      </c>
      <c r="G13" s="89" t="s">
        <v>103</v>
      </c>
      <c r="H13" s="104">
        <v>0.29166666666666669</v>
      </c>
      <c r="I13" s="103" t="s">
        <v>130</v>
      </c>
      <c r="J13" s="91">
        <v>0.70833333333333337</v>
      </c>
      <c r="K13" s="92">
        <v>1.8333333333333333</v>
      </c>
      <c r="L13" s="93">
        <v>1212</v>
      </c>
      <c r="M13" s="97">
        <v>242.4</v>
      </c>
      <c r="N13" s="63"/>
      <c r="O13" s="118"/>
      <c r="P13" s="40"/>
      <c r="Q13" s="41"/>
      <c r="R13" s="42"/>
      <c r="S13" s="41"/>
      <c r="T13" s="41"/>
      <c r="U13" s="45"/>
      <c r="V13" s="43"/>
      <c r="W13" s="44"/>
      <c r="X13" s="43"/>
      <c r="Y13" s="45"/>
      <c r="Z13" s="43"/>
      <c r="AA13" s="43"/>
      <c r="AB13" s="40">
        <f>L13+M13+P13</f>
        <v>1454.4</v>
      </c>
    </row>
    <row r="14" spans="1:29" ht="16.5" customHeight="1">
      <c r="A14" s="69">
        <v>2</v>
      </c>
      <c r="B14" s="88" t="s">
        <v>38</v>
      </c>
      <c r="C14" s="95">
        <v>4027298110</v>
      </c>
      <c r="D14" s="86"/>
      <c r="E14" s="109">
        <v>44669</v>
      </c>
      <c r="F14" s="15" t="s">
        <v>149</v>
      </c>
      <c r="G14" s="89" t="s">
        <v>162</v>
      </c>
      <c r="H14" s="104">
        <v>0.28125</v>
      </c>
      <c r="I14" s="103" t="s">
        <v>150</v>
      </c>
      <c r="J14" s="91">
        <v>0.54166666666666663</v>
      </c>
      <c r="K14" s="92">
        <v>1.25</v>
      </c>
      <c r="L14" s="93">
        <v>2600</v>
      </c>
      <c r="M14" s="97">
        <v>242.4</v>
      </c>
      <c r="N14" s="116"/>
      <c r="O14" s="120"/>
      <c r="P14" s="40"/>
      <c r="Q14" s="41"/>
      <c r="R14" s="42"/>
      <c r="S14" s="41"/>
      <c r="T14" s="41"/>
      <c r="U14" s="45"/>
      <c r="V14" s="43"/>
      <c r="W14" s="44"/>
      <c r="X14" s="43"/>
      <c r="Y14" s="45"/>
      <c r="Z14" s="43"/>
      <c r="AA14" s="43"/>
      <c r="AB14" s="40">
        <f>L14+M14+P14</f>
        <v>2842.4</v>
      </c>
    </row>
    <row r="15" spans="1:29" ht="16.5" customHeight="1">
      <c r="A15" s="69"/>
      <c r="B15" s="88" t="s">
        <v>38</v>
      </c>
      <c r="C15" s="108" t="s">
        <v>139</v>
      </c>
      <c r="D15" s="86"/>
      <c r="E15" s="110">
        <v>44222</v>
      </c>
      <c r="F15" s="115" t="s">
        <v>137</v>
      </c>
      <c r="G15" s="89" t="s">
        <v>40</v>
      </c>
      <c r="H15" s="91">
        <v>0.29166666666666669</v>
      </c>
      <c r="I15" s="91" t="s">
        <v>56</v>
      </c>
      <c r="J15" s="91">
        <v>0.70833333333333337</v>
      </c>
      <c r="K15" s="92">
        <v>1.8333333333333333</v>
      </c>
      <c r="L15" s="93">
        <v>5449.98</v>
      </c>
      <c r="M15" s="97">
        <v>242.4</v>
      </c>
      <c r="N15" s="117"/>
      <c r="O15" s="121">
        <v>109</v>
      </c>
      <c r="P15" s="40"/>
      <c r="Q15" s="41"/>
      <c r="R15" s="42"/>
      <c r="S15" s="41"/>
      <c r="T15" s="41"/>
      <c r="U15" s="45"/>
      <c r="V15" s="43"/>
      <c r="W15" s="44"/>
      <c r="X15" s="43"/>
      <c r="Y15" s="45"/>
      <c r="Z15" s="43"/>
      <c r="AA15" s="43"/>
      <c r="AB15" s="40">
        <f>L15+M15+O15</f>
        <v>5801.3799999999992</v>
      </c>
      <c r="AC15" t="s">
        <v>138</v>
      </c>
    </row>
    <row r="16" spans="1:29" ht="16.5" customHeight="1">
      <c r="A16" s="69">
        <v>1</v>
      </c>
      <c r="B16" s="88" t="s">
        <v>39</v>
      </c>
      <c r="C16" s="108">
        <v>70772633126</v>
      </c>
      <c r="D16" s="86"/>
      <c r="E16" s="110">
        <v>44663</v>
      </c>
      <c r="F16" s="115" t="s">
        <v>151</v>
      </c>
      <c r="G16" s="89" t="s">
        <v>34</v>
      </c>
      <c r="H16" s="91">
        <v>0.27083333333333331</v>
      </c>
      <c r="I16" s="91" t="s">
        <v>56</v>
      </c>
      <c r="J16" s="91">
        <v>0.6875</v>
      </c>
      <c r="K16" s="92">
        <v>1.8333333333333333</v>
      </c>
      <c r="L16" s="93">
        <v>1300</v>
      </c>
      <c r="M16" s="97">
        <v>242.4</v>
      </c>
      <c r="N16" s="117"/>
      <c r="O16" s="121"/>
      <c r="P16" s="40"/>
      <c r="Q16" s="41"/>
      <c r="R16" s="42"/>
      <c r="S16" s="41"/>
      <c r="T16" s="41"/>
      <c r="U16" s="45"/>
      <c r="V16" s="43"/>
      <c r="W16" s="44"/>
      <c r="X16" s="43"/>
      <c r="Y16" s="45"/>
      <c r="Z16" s="43"/>
      <c r="AA16" s="43"/>
      <c r="AB16" s="40">
        <f>L16+M16+O16</f>
        <v>1542.4</v>
      </c>
    </row>
    <row r="17" spans="1:28">
      <c r="A17" s="69"/>
      <c r="B17" s="88" t="s">
        <v>65</v>
      </c>
      <c r="C17" s="95">
        <v>70277603129</v>
      </c>
      <c r="D17" s="86"/>
      <c r="E17" s="109">
        <v>44487</v>
      </c>
      <c r="F17" s="89" t="s">
        <v>104</v>
      </c>
      <c r="G17" s="89" t="s">
        <v>26</v>
      </c>
      <c r="H17" s="91">
        <v>0.29166666666666669</v>
      </c>
      <c r="I17" s="91" t="s">
        <v>110</v>
      </c>
      <c r="J17" s="91">
        <v>0.70833333333333337</v>
      </c>
      <c r="K17" s="92">
        <v>1.8333333333333333</v>
      </c>
      <c r="L17" s="93">
        <v>1212</v>
      </c>
      <c r="M17" s="97">
        <v>242.4</v>
      </c>
      <c r="N17" s="64"/>
      <c r="O17" s="119"/>
      <c r="P17" s="40"/>
      <c r="Q17" s="41"/>
      <c r="R17" s="42"/>
      <c r="S17" s="41"/>
      <c r="T17" s="41"/>
      <c r="U17" s="45"/>
      <c r="V17" s="43"/>
      <c r="W17" s="44"/>
      <c r="X17" s="43"/>
      <c r="Y17" s="45"/>
      <c r="Z17" s="43"/>
      <c r="AA17" s="43"/>
      <c r="AB17" s="40">
        <f t="shared" si="0"/>
        <v>1454.4</v>
      </c>
    </row>
    <row r="18" spans="1:28">
      <c r="A18" s="69"/>
      <c r="B18" s="88" t="s">
        <v>38</v>
      </c>
      <c r="C18" s="95">
        <v>83276920115</v>
      </c>
      <c r="D18" s="86" t="s">
        <v>5</v>
      </c>
      <c r="E18" s="85">
        <v>44256</v>
      </c>
      <c r="F18" s="89" t="s">
        <v>18</v>
      </c>
      <c r="G18" s="89" t="s">
        <v>19</v>
      </c>
      <c r="H18" s="91">
        <v>0.29166666666666669</v>
      </c>
      <c r="I18" s="91" t="s">
        <v>58</v>
      </c>
      <c r="J18" s="91">
        <v>0.55208333333333337</v>
      </c>
      <c r="K18" s="92">
        <v>1.25</v>
      </c>
      <c r="L18" s="93">
        <v>2600</v>
      </c>
      <c r="M18" s="97">
        <v>242.4</v>
      </c>
      <c r="N18" s="63"/>
      <c r="O18" s="63"/>
      <c r="P18" s="40"/>
      <c r="Q18" s="41"/>
      <c r="R18" s="42"/>
      <c r="S18" s="41"/>
      <c r="T18" s="41"/>
      <c r="U18" s="45"/>
      <c r="V18" s="43"/>
      <c r="W18" s="44"/>
      <c r="X18" s="43"/>
      <c r="Y18" s="45"/>
      <c r="Z18" s="43"/>
      <c r="AA18" s="43"/>
      <c r="AB18" s="40">
        <f t="shared" si="0"/>
        <v>2842.4</v>
      </c>
    </row>
    <row r="19" spans="1:28" ht="16.5" customHeight="1">
      <c r="A19" s="69"/>
      <c r="B19" s="88" t="s">
        <v>39</v>
      </c>
      <c r="C19" s="95" t="s">
        <v>71</v>
      </c>
      <c r="D19" s="86"/>
      <c r="E19" s="109">
        <v>44327</v>
      </c>
      <c r="F19" s="89" t="s">
        <v>72</v>
      </c>
      <c r="G19" s="89" t="s">
        <v>34</v>
      </c>
      <c r="H19" s="91">
        <v>0.27083333333333331</v>
      </c>
      <c r="I19" s="91" t="s">
        <v>57</v>
      </c>
      <c r="J19" s="91">
        <v>0.6875</v>
      </c>
      <c r="K19" s="92">
        <v>1.8333333333333333</v>
      </c>
      <c r="L19" s="93">
        <v>1560</v>
      </c>
      <c r="M19" s="97">
        <v>242.4</v>
      </c>
      <c r="N19" s="63"/>
      <c r="O19" s="67"/>
      <c r="P19" s="40"/>
      <c r="Q19" s="41"/>
      <c r="R19" s="42"/>
      <c r="S19" s="41"/>
      <c r="T19" s="41"/>
      <c r="U19" s="45"/>
      <c r="V19" s="43"/>
      <c r="W19" s="44"/>
      <c r="X19" s="43"/>
      <c r="Y19" s="45"/>
      <c r="Z19" s="43"/>
      <c r="AA19" s="43"/>
      <c r="AB19" s="40">
        <f t="shared" si="0"/>
        <v>1802.4</v>
      </c>
    </row>
    <row r="20" spans="1:28" ht="16.5" customHeight="1">
      <c r="A20" s="69"/>
      <c r="B20" s="88" t="s">
        <v>65</v>
      </c>
      <c r="C20" s="95">
        <v>3864080177</v>
      </c>
      <c r="D20" s="86" t="s">
        <v>5</v>
      </c>
      <c r="E20" s="109">
        <v>44256</v>
      </c>
      <c r="F20" s="89" t="s">
        <v>30</v>
      </c>
      <c r="G20" s="89" t="s">
        <v>26</v>
      </c>
      <c r="H20" s="91">
        <v>0.27083333333333331</v>
      </c>
      <c r="I20" s="103" t="s">
        <v>57</v>
      </c>
      <c r="J20" s="91">
        <v>0.6875</v>
      </c>
      <c r="K20" s="92">
        <v>1.8333333333333333</v>
      </c>
      <c r="L20" s="93">
        <v>1212</v>
      </c>
      <c r="M20" s="97">
        <v>242.4</v>
      </c>
      <c r="N20" s="63"/>
      <c r="O20" s="67"/>
      <c r="P20" s="40"/>
      <c r="Q20" s="41"/>
      <c r="R20" s="42"/>
      <c r="S20" s="41"/>
      <c r="T20" s="41"/>
      <c r="U20" s="45"/>
      <c r="V20" s="43"/>
      <c r="W20" s="44"/>
      <c r="X20" s="43"/>
      <c r="Y20" s="45"/>
      <c r="Z20" s="43"/>
      <c r="AA20" s="43"/>
      <c r="AB20" s="40">
        <f t="shared" si="0"/>
        <v>1454.4</v>
      </c>
    </row>
    <row r="21" spans="1:28" ht="16.5" customHeight="1">
      <c r="A21" s="69"/>
      <c r="B21" s="88" t="s">
        <v>65</v>
      </c>
      <c r="C21" s="108" t="s">
        <v>133</v>
      </c>
      <c r="D21" s="86"/>
      <c r="E21" s="110">
        <v>44594</v>
      </c>
      <c r="F21" s="89" t="s">
        <v>131</v>
      </c>
      <c r="G21" s="89" t="s">
        <v>26</v>
      </c>
      <c r="H21" s="91">
        <v>0.375</v>
      </c>
      <c r="I21" s="103" t="s">
        <v>70</v>
      </c>
      <c r="J21" s="91">
        <v>0.79166666666666663</v>
      </c>
      <c r="K21" s="92">
        <v>1.8333333333333333</v>
      </c>
      <c r="L21" s="93">
        <v>1212</v>
      </c>
      <c r="M21" s="97">
        <v>242.4</v>
      </c>
      <c r="N21" s="63"/>
      <c r="O21" s="67"/>
      <c r="P21" s="40"/>
      <c r="Q21" s="41"/>
      <c r="R21" s="42"/>
      <c r="S21" s="41"/>
      <c r="T21" s="41"/>
      <c r="U21" s="45"/>
      <c r="V21" s="43"/>
      <c r="W21" s="44"/>
      <c r="X21" s="43"/>
      <c r="Y21" s="45"/>
      <c r="Z21" s="43"/>
      <c r="AA21" s="43"/>
      <c r="AB21" s="40">
        <f t="shared" si="0"/>
        <v>1454.4</v>
      </c>
    </row>
    <row r="22" spans="1:28" ht="16.5" customHeight="1">
      <c r="A22" s="69"/>
      <c r="B22" s="88" t="s">
        <v>39</v>
      </c>
      <c r="C22" s="95">
        <v>31562539876</v>
      </c>
      <c r="D22" s="86"/>
      <c r="E22" s="110">
        <v>44536</v>
      </c>
      <c r="F22" s="89" t="s">
        <v>118</v>
      </c>
      <c r="G22" s="89" t="s">
        <v>55</v>
      </c>
      <c r="H22" s="104">
        <v>0.29166666666666669</v>
      </c>
      <c r="I22" s="103" t="s">
        <v>70</v>
      </c>
      <c r="J22" s="91">
        <v>0.70833333333333337</v>
      </c>
      <c r="K22" s="92">
        <v>1.8333333333333333</v>
      </c>
      <c r="L22" s="93">
        <v>3250.11</v>
      </c>
      <c r="M22" s="97">
        <v>242.4</v>
      </c>
      <c r="N22" s="63"/>
      <c r="O22" s="67"/>
      <c r="P22" s="40"/>
      <c r="Q22" s="41"/>
      <c r="R22" s="42"/>
      <c r="S22" s="41"/>
      <c r="T22" s="41"/>
      <c r="U22" s="45"/>
      <c r="V22" s="43"/>
      <c r="W22" s="44"/>
      <c r="X22" s="43"/>
      <c r="Y22" s="45"/>
      <c r="Z22" s="43"/>
      <c r="AA22" s="43"/>
      <c r="AB22" s="40">
        <f t="shared" si="0"/>
        <v>3492.51</v>
      </c>
    </row>
    <row r="23" spans="1:28" ht="16.5" customHeight="1">
      <c r="A23" s="69"/>
      <c r="B23" s="88" t="s">
        <v>39</v>
      </c>
      <c r="C23" s="95">
        <v>6297774110</v>
      </c>
      <c r="D23" s="86" t="s">
        <v>5</v>
      </c>
      <c r="E23" s="109">
        <v>44256</v>
      </c>
      <c r="F23" s="89" t="s">
        <v>24</v>
      </c>
      <c r="G23" s="89" t="s">
        <v>25</v>
      </c>
      <c r="H23" s="91">
        <v>0.29166666666666669</v>
      </c>
      <c r="I23" s="103" t="s">
        <v>56</v>
      </c>
      <c r="J23" s="91">
        <v>0.70833333333333337</v>
      </c>
      <c r="K23" s="92">
        <v>1.8333333333333333</v>
      </c>
      <c r="L23" s="93">
        <v>1212</v>
      </c>
      <c r="M23" s="97">
        <v>242.4</v>
      </c>
      <c r="N23" s="63"/>
      <c r="O23" s="67"/>
      <c r="P23" s="40"/>
      <c r="Q23" s="41"/>
      <c r="R23" s="42"/>
      <c r="S23" s="41"/>
      <c r="T23" s="41"/>
      <c r="U23" s="45"/>
      <c r="V23" s="43"/>
      <c r="W23" s="44"/>
      <c r="X23" s="43"/>
      <c r="Y23" s="45"/>
      <c r="Z23" s="43"/>
      <c r="AA23" s="43"/>
      <c r="AB23" s="40">
        <f t="shared" si="0"/>
        <v>1454.4</v>
      </c>
    </row>
    <row r="24" spans="1:28">
      <c r="A24" s="69">
        <v>2</v>
      </c>
      <c r="B24" s="88" t="s">
        <v>65</v>
      </c>
      <c r="C24" s="95">
        <v>3008625126</v>
      </c>
      <c r="D24" s="86" t="s">
        <v>5</v>
      </c>
      <c r="E24" s="109">
        <v>44256</v>
      </c>
      <c r="F24" s="89" t="s">
        <v>31</v>
      </c>
      <c r="G24" s="89" t="s">
        <v>26</v>
      </c>
      <c r="H24" s="91">
        <v>0.27083333333333331</v>
      </c>
      <c r="I24" s="103" t="s">
        <v>56</v>
      </c>
      <c r="J24" s="91">
        <v>0.6875</v>
      </c>
      <c r="K24" s="92">
        <v>1.8333333333333333</v>
      </c>
      <c r="L24" s="93">
        <v>1212</v>
      </c>
      <c r="M24" s="97">
        <v>242.4</v>
      </c>
      <c r="N24" s="63"/>
      <c r="O24" s="67"/>
      <c r="P24" s="40"/>
      <c r="Q24" s="41"/>
      <c r="R24" s="42"/>
      <c r="S24" s="41"/>
      <c r="T24" s="41"/>
      <c r="U24" s="45"/>
      <c r="V24" s="43"/>
      <c r="W24" s="44"/>
      <c r="X24" s="43"/>
      <c r="Y24" s="45"/>
      <c r="Z24" s="43"/>
      <c r="AA24" s="43"/>
      <c r="AB24" s="40">
        <f t="shared" si="0"/>
        <v>1454.4</v>
      </c>
    </row>
    <row r="25" spans="1:28">
      <c r="A25" s="69"/>
      <c r="B25" s="88" t="s">
        <v>38</v>
      </c>
      <c r="C25" s="95" t="s">
        <v>73</v>
      </c>
      <c r="D25" s="86"/>
      <c r="E25" s="85">
        <v>44298</v>
      </c>
      <c r="F25" s="89" t="s">
        <v>74</v>
      </c>
      <c r="G25" s="89" t="s">
        <v>75</v>
      </c>
      <c r="H25" s="91">
        <v>0.29166666666666669</v>
      </c>
      <c r="I25" s="103" t="s">
        <v>76</v>
      </c>
      <c r="J25" s="91">
        <v>0.55208333333333337</v>
      </c>
      <c r="K25" s="92">
        <v>1.25</v>
      </c>
      <c r="L25" s="93">
        <v>8000</v>
      </c>
      <c r="M25" s="97">
        <v>242.4</v>
      </c>
      <c r="N25" s="63"/>
      <c r="O25" s="63"/>
      <c r="P25" s="40"/>
      <c r="Q25" s="41"/>
      <c r="R25" s="42"/>
      <c r="S25" s="41"/>
      <c r="T25" s="41"/>
      <c r="U25" s="45"/>
      <c r="V25" s="43"/>
      <c r="W25" s="44"/>
      <c r="X25" s="43"/>
      <c r="Y25" s="45"/>
      <c r="Z25" s="43"/>
      <c r="AA25" s="43"/>
      <c r="AB25" s="40">
        <f t="shared" si="0"/>
        <v>8242.4</v>
      </c>
    </row>
    <row r="26" spans="1:28">
      <c r="A26" s="69"/>
      <c r="B26" s="88" t="s">
        <v>39</v>
      </c>
      <c r="C26" s="95">
        <v>70290413133</v>
      </c>
      <c r="D26" s="86"/>
      <c r="E26" s="109">
        <v>44585</v>
      </c>
      <c r="F26" s="89" t="s">
        <v>128</v>
      </c>
      <c r="G26" s="89" t="s">
        <v>164</v>
      </c>
      <c r="H26" s="91">
        <v>0.29166666666666669</v>
      </c>
      <c r="I26" s="103" t="s">
        <v>56</v>
      </c>
      <c r="J26" s="91">
        <v>0.70833333333333337</v>
      </c>
      <c r="K26" s="92">
        <v>1.8333333333333333</v>
      </c>
      <c r="L26" s="93">
        <v>4040</v>
      </c>
      <c r="M26" s="97">
        <v>242.4</v>
      </c>
      <c r="N26" s="63"/>
      <c r="O26" s="67"/>
      <c r="P26" s="40">
        <f>L26*20%</f>
        <v>808</v>
      </c>
      <c r="Q26" s="41"/>
      <c r="R26" s="42"/>
      <c r="S26" s="41"/>
      <c r="T26" s="41"/>
      <c r="U26" s="45"/>
      <c r="V26" s="43"/>
      <c r="W26" s="44"/>
      <c r="X26" s="43"/>
      <c r="Y26" s="45"/>
      <c r="Z26" s="43"/>
      <c r="AA26" s="43"/>
      <c r="AB26" s="40">
        <f t="shared" si="0"/>
        <v>5090.3999999999996</v>
      </c>
    </row>
    <row r="27" spans="1:28">
      <c r="A27" s="69"/>
      <c r="B27" s="88" t="s">
        <v>38</v>
      </c>
      <c r="C27" s="101">
        <v>96772328191</v>
      </c>
      <c r="D27" s="86"/>
      <c r="E27" s="85">
        <v>44575</v>
      </c>
      <c r="F27" s="89" t="s">
        <v>126</v>
      </c>
      <c r="G27" s="105" t="s">
        <v>19</v>
      </c>
      <c r="H27" s="91">
        <v>0.53125</v>
      </c>
      <c r="I27" s="103" t="s">
        <v>127</v>
      </c>
      <c r="J27" s="91">
        <v>0.79166666666666663</v>
      </c>
      <c r="K27" s="92">
        <v>1.25</v>
      </c>
      <c r="L27" s="93">
        <v>2600</v>
      </c>
      <c r="M27" s="97">
        <v>242.4</v>
      </c>
      <c r="N27" s="65"/>
      <c r="O27" s="63"/>
      <c r="P27" s="61"/>
      <c r="Q27" s="41"/>
      <c r="R27" s="42"/>
      <c r="S27" s="41"/>
      <c r="T27" s="41"/>
      <c r="U27" s="45"/>
      <c r="V27" s="43"/>
      <c r="W27" s="44"/>
      <c r="X27" s="43"/>
      <c r="Y27" s="45"/>
      <c r="Z27" s="43"/>
      <c r="AA27" s="43"/>
      <c r="AB27" s="40">
        <f t="shared" si="0"/>
        <v>2842.4</v>
      </c>
    </row>
    <row r="28" spans="1:28">
      <c r="A28" s="69"/>
      <c r="B28" s="88" t="s">
        <v>38</v>
      </c>
      <c r="C28" s="21" t="s">
        <v>141</v>
      </c>
      <c r="D28" s="86"/>
      <c r="E28" s="87">
        <v>44594</v>
      </c>
      <c r="F28" s="115" t="s">
        <v>140</v>
      </c>
      <c r="G28" s="89" t="s">
        <v>162</v>
      </c>
      <c r="H28" s="91">
        <v>0.53125</v>
      </c>
      <c r="I28" s="91" t="s">
        <v>127</v>
      </c>
      <c r="J28" s="91">
        <v>0.79166666666666663</v>
      </c>
      <c r="K28" s="92">
        <v>1.25</v>
      </c>
      <c r="L28" s="93">
        <v>2600</v>
      </c>
      <c r="M28" s="98">
        <v>242.4</v>
      </c>
      <c r="N28" s="94"/>
      <c r="O28" s="94"/>
      <c r="P28" s="40"/>
      <c r="Q28" s="41"/>
      <c r="R28" s="42"/>
      <c r="S28" s="41"/>
      <c r="T28" s="41"/>
      <c r="U28" s="45"/>
      <c r="V28" s="43"/>
      <c r="W28" s="44"/>
      <c r="X28" s="43"/>
      <c r="Y28" s="45"/>
      <c r="Z28" s="43"/>
      <c r="AA28" s="43"/>
      <c r="AB28" s="40">
        <f t="shared" si="0"/>
        <v>2842.4</v>
      </c>
    </row>
    <row r="29" spans="1:28" ht="16.5" customHeight="1">
      <c r="A29" s="69"/>
      <c r="B29" s="88" t="s">
        <v>38</v>
      </c>
      <c r="C29" s="108" t="s">
        <v>134</v>
      </c>
      <c r="D29" s="86"/>
      <c r="E29" s="110">
        <v>44595</v>
      </c>
      <c r="F29" s="115" t="s">
        <v>135</v>
      </c>
      <c r="G29" s="89" t="s">
        <v>165</v>
      </c>
      <c r="H29" s="91">
        <v>0.29166666666666669</v>
      </c>
      <c r="I29" s="91" t="s">
        <v>56</v>
      </c>
      <c r="J29" s="91">
        <v>0.70833333333333337</v>
      </c>
      <c r="K29" s="92">
        <v>1.8333333333333333</v>
      </c>
      <c r="L29" s="93">
        <v>5000</v>
      </c>
      <c r="M29" s="99">
        <v>0</v>
      </c>
      <c r="N29" s="90"/>
      <c r="O29" s="112"/>
      <c r="P29" s="40"/>
      <c r="Q29" s="41"/>
      <c r="R29" s="42"/>
      <c r="S29" s="41"/>
      <c r="T29" s="41"/>
      <c r="U29" s="45"/>
      <c r="V29" s="43"/>
      <c r="W29" s="44"/>
      <c r="X29" s="43"/>
      <c r="Y29" s="45"/>
      <c r="Z29" s="43"/>
      <c r="AA29" s="43"/>
      <c r="AB29" s="40">
        <f t="shared" si="0"/>
        <v>5000</v>
      </c>
    </row>
    <row r="30" spans="1:28" ht="16.5" customHeight="1">
      <c r="A30" s="69"/>
      <c r="B30" s="88" t="s">
        <v>37</v>
      </c>
      <c r="C30" s="95">
        <v>810412179</v>
      </c>
      <c r="D30" s="86" t="s">
        <v>5</v>
      </c>
      <c r="E30" s="109">
        <v>44279</v>
      </c>
      <c r="F30" s="89" t="s">
        <v>16</v>
      </c>
      <c r="G30" s="89" t="s">
        <v>17</v>
      </c>
      <c r="H30" s="91">
        <v>0.29166666666666669</v>
      </c>
      <c r="I30" s="103" t="s">
        <v>57</v>
      </c>
      <c r="J30" s="91">
        <v>0.70833333333333337</v>
      </c>
      <c r="K30" s="92">
        <v>1.8333333333333333</v>
      </c>
      <c r="L30" s="93">
        <v>2200</v>
      </c>
      <c r="M30" s="97">
        <v>242.4</v>
      </c>
      <c r="N30" s="63"/>
      <c r="O30" s="67"/>
      <c r="P30" s="40"/>
      <c r="Q30" s="41"/>
      <c r="R30" s="42"/>
      <c r="S30" s="41"/>
      <c r="T30" s="41"/>
      <c r="U30" s="45"/>
      <c r="V30" s="43"/>
      <c r="W30" s="44"/>
      <c r="X30" s="43"/>
      <c r="Y30" s="45"/>
      <c r="Z30" s="43"/>
      <c r="AA30" s="43"/>
      <c r="AB30" s="40">
        <f t="shared" si="0"/>
        <v>2442.4</v>
      </c>
    </row>
    <row r="31" spans="1:28">
      <c r="A31" s="69"/>
      <c r="B31" s="88" t="s">
        <v>65</v>
      </c>
      <c r="C31" s="95" t="s">
        <v>95</v>
      </c>
      <c r="D31" s="86"/>
      <c r="E31" s="109">
        <v>44424</v>
      </c>
      <c r="F31" s="89" t="s">
        <v>96</v>
      </c>
      <c r="G31" s="89" t="s">
        <v>26</v>
      </c>
      <c r="H31" s="91">
        <v>0.27083333333333331</v>
      </c>
      <c r="I31" s="103" t="s">
        <v>56</v>
      </c>
      <c r="J31" s="91">
        <v>0.6875</v>
      </c>
      <c r="K31" s="92">
        <v>1.8333333333333333</v>
      </c>
      <c r="L31" s="93">
        <v>1212</v>
      </c>
      <c r="M31" s="97">
        <v>242.4</v>
      </c>
      <c r="N31" s="63"/>
      <c r="O31" s="67"/>
      <c r="P31" s="40"/>
      <c r="Q31" s="41"/>
      <c r="R31" s="42"/>
      <c r="S31" s="41"/>
      <c r="T31" s="41"/>
      <c r="U31" s="45"/>
      <c r="V31" s="43"/>
      <c r="W31" s="44"/>
      <c r="X31" s="43"/>
      <c r="Y31" s="45"/>
      <c r="Z31" s="43"/>
      <c r="AA31" s="43"/>
      <c r="AB31" s="40">
        <f t="shared" si="0"/>
        <v>1454.4</v>
      </c>
    </row>
    <row r="32" spans="1:28">
      <c r="A32" s="69">
        <v>1</v>
      </c>
      <c r="B32" s="88" t="s">
        <v>39</v>
      </c>
      <c r="C32" s="95">
        <v>3176357192</v>
      </c>
      <c r="D32" s="86"/>
      <c r="E32" s="109">
        <v>44664</v>
      </c>
      <c r="F32" s="89" t="s">
        <v>152</v>
      </c>
      <c r="G32" s="89" t="s">
        <v>34</v>
      </c>
      <c r="H32" s="91">
        <v>0.375</v>
      </c>
      <c r="I32" s="91" t="s">
        <v>153</v>
      </c>
      <c r="J32" s="91">
        <v>0.79166666666666663</v>
      </c>
      <c r="K32" s="92">
        <v>1.8333333333333333</v>
      </c>
      <c r="L32" s="93">
        <v>1300</v>
      </c>
      <c r="M32" s="97">
        <v>242.4</v>
      </c>
      <c r="N32" s="63"/>
      <c r="O32" s="67"/>
      <c r="P32" s="40"/>
      <c r="Q32" s="41"/>
      <c r="R32" s="42"/>
      <c r="S32" s="41"/>
      <c r="T32" s="41"/>
      <c r="U32" s="45"/>
      <c r="V32" s="43"/>
      <c r="W32" s="44"/>
      <c r="X32" s="43"/>
      <c r="Y32" s="45"/>
      <c r="Z32" s="43"/>
      <c r="AA32" s="43"/>
      <c r="AB32" s="40">
        <f t="shared" si="0"/>
        <v>1542.4</v>
      </c>
    </row>
    <row r="33" spans="1:28">
      <c r="A33" s="69">
        <v>2</v>
      </c>
      <c r="B33" s="88" t="s">
        <v>38</v>
      </c>
      <c r="C33" s="95">
        <v>70386207119</v>
      </c>
      <c r="D33" s="86" t="s">
        <v>5</v>
      </c>
      <c r="E33" s="85">
        <v>44256</v>
      </c>
      <c r="F33" s="89" t="s">
        <v>22</v>
      </c>
      <c r="G33" s="89" t="s">
        <v>23</v>
      </c>
      <c r="H33" s="91">
        <v>0.29166666666666669</v>
      </c>
      <c r="I33" s="91" t="s">
        <v>58</v>
      </c>
      <c r="J33" s="91">
        <v>0.55208333333333337</v>
      </c>
      <c r="K33" s="92">
        <v>1.25</v>
      </c>
      <c r="L33" s="93">
        <v>2600</v>
      </c>
      <c r="M33" s="97">
        <v>242.4</v>
      </c>
      <c r="N33" s="63"/>
      <c r="O33" s="63"/>
      <c r="P33" s="40"/>
      <c r="Q33" s="41"/>
      <c r="R33" s="42"/>
      <c r="S33" s="41"/>
      <c r="T33" s="41"/>
      <c r="U33" s="45"/>
      <c r="V33" s="43"/>
      <c r="W33" s="44"/>
      <c r="X33" s="43"/>
      <c r="Y33" s="45"/>
      <c r="Z33" s="43"/>
      <c r="AA33" s="43"/>
      <c r="AB33" s="40">
        <f t="shared" si="0"/>
        <v>2842.4</v>
      </c>
    </row>
    <row r="34" spans="1:28" ht="16.5" customHeight="1">
      <c r="A34" s="69"/>
      <c r="B34" s="88" t="s">
        <v>65</v>
      </c>
      <c r="C34" s="95">
        <v>38176328863</v>
      </c>
      <c r="D34" s="86"/>
      <c r="E34" s="109">
        <v>44487</v>
      </c>
      <c r="F34" s="89" t="s">
        <v>105</v>
      </c>
      <c r="G34" s="89" t="s">
        <v>26</v>
      </c>
      <c r="H34" s="91">
        <v>0.29166666666666669</v>
      </c>
      <c r="I34" s="103" t="s">
        <v>56</v>
      </c>
      <c r="J34" s="91">
        <v>0.70833333333333337</v>
      </c>
      <c r="K34" s="92">
        <v>1.8333333333333333</v>
      </c>
      <c r="L34" s="93">
        <v>1212</v>
      </c>
      <c r="M34" s="97">
        <v>242.4</v>
      </c>
      <c r="N34" s="63"/>
      <c r="O34" s="67"/>
      <c r="P34" s="40"/>
      <c r="Q34" s="41"/>
      <c r="R34" s="42"/>
      <c r="S34" s="41"/>
      <c r="T34" s="41"/>
      <c r="U34" s="45"/>
      <c r="V34" s="43"/>
      <c r="W34" s="44"/>
      <c r="X34" s="43"/>
      <c r="Y34" s="45"/>
      <c r="Z34" s="43"/>
      <c r="AA34" s="43"/>
      <c r="AB34" s="40">
        <f t="shared" si="0"/>
        <v>1454.4</v>
      </c>
    </row>
    <row r="35" spans="1:28" ht="16.5" customHeight="1">
      <c r="A35" s="69"/>
      <c r="B35" s="88" t="s">
        <v>39</v>
      </c>
      <c r="C35" s="95">
        <v>70830602151</v>
      </c>
      <c r="D35" s="86"/>
      <c r="E35" s="109">
        <v>44536</v>
      </c>
      <c r="F35" s="89" t="s">
        <v>121</v>
      </c>
      <c r="G35" s="89" t="s">
        <v>34</v>
      </c>
      <c r="H35" s="91">
        <v>0.27083333333333331</v>
      </c>
      <c r="I35" s="103" t="s">
        <v>124</v>
      </c>
      <c r="J35" s="91">
        <v>0.6875</v>
      </c>
      <c r="K35" s="92">
        <v>1.8333333333333333</v>
      </c>
      <c r="L35" s="93">
        <v>1300</v>
      </c>
      <c r="M35" s="97">
        <v>242.4</v>
      </c>
      <c r="N35" s="63"/>
      <c r="O35" s="67"/>
      <c r="P35" s="40"/>
      <c r="Q35" s="41"/>
      <c r="R35" s="42"/>
      <c r="S35" s="41"/>
      <c r="T35" s="41"/>
      <c r="U35" s="45"/>
      <c r="V35" s="43"/>
      <c r="W35" s="44"/>
      <c r="X35" s="43"/>
      <c r="Y35" s="45"/>
      <c r="Z35" s="43"/>
      <c r="AA35" s="43"/>
      <c r="AB35" s="40">
        <f t="shared" si="0"/>
        <v>1542.4</v>
      </c>
    </row>
    <row r="36" spans="1:28" ht="16.5" customHeight="1">
      <c r="A36" s="69"/>
      <c r="B36" s="88" t="s">
        <v>39</v>
      </c>
      <c r="C36" s="95">
        <v>148655017</v>
      </c>
      <c r="D36" s="86" t="s">
        <v>5</v>
      </c>
      <c r="E36" s="109">
        <v>44256</v>
      </c>
      <c r="F36" s="89" t="s">
        <v>20</v>
      </c>
      <c r="G36" s="89" t="s">
        <v>55</v>
      </c>
      <c r="H36" s="91">
        <v>0.29166666666666669</v>
      </c>
      <c r="I36" s="103" t="s">
        <v>56</v>
      </c>
      <c r="J36" s="91">
        <v>0.7416666666666667</v>
      </c>
      <c r="K36" s="92">
        <v>1.8333333333333333</v>
      </c>
      <c r="L36" s="93">
        <v>3250.11</v>
      </c>
      <c r="M36" s="97">
        <v>242.4</v>
      </c>
      <c r="N36" s="64"/>
      <c r="O36" s="64"/>
      <c r="P36" s="40"/>
      <c r="Q36" s="41"/>
      <c r="R36" s="42"/>
      <c r="S36" s="41"/>
      <c r="T36" s="41"/>
      <c r="U36" s="45"/>
      <c r="V36" s="43"/>
      <c r="W36" s="44"/>
      <c r="X36" s="43"/>
      <c r="Y36" s="45"/>
      <c r="Z36" s="43"/>
      <c r="AA36" s="43"/>
      <c r="AB36" s="40">
        <f t="shared" si="0"/>
        <v>3492.51</v>
      </c>
    </row>
    <row r="37" spans="1:28" ht="16.5" customHeight="1">
      <c r="A37" s="69"/>
      <c r="B37" s="88" t="s">
        <v>65</v>
      </c>
      <c r="C37" s="108" t="s">
        <v>136</v>
      </c>
      <c r="D37" s="86"/>
      <c r="E37" s="110">
        <v>44593</v>
      </c>
      <c r="F37" s="89" t="s">
        <v>132</v>
      </c>
      <c r="G37" s="89" t="s">
        <v>26</v>
      </c>
      <c r="H37" s="91">
        <v>0.27083333333333331</v>
      </c>
      <c r="I37" s="103" t="s">
        <v>56</v>
      </c>
      <c r="J37" s="91">
        <v>0.6875</v>
      </c>
      <c r="K37" s="92">
        <v>1.8333333333333333</v>
      </c>
      <c r="L37" s="93">
        <v>1212</v>
      </c>
      <c r="M37" s="97">
        <v>242.4</v>
      </c>
      <c r="N37" s="64"/>
      <c r="O37" s="64"/>
      <c r="P37" s="40"/>
      <c r="Q37" s="41"/>
      <c r="R37" s="42"/>
      <c r="S37" s="41"/>
      <c r="T37" s="41"/>
      <c r="U37" s="45"/>
      <c r="V37" s="43"/>
      <c r="W37" s="44"/>
      <c r="X37" s="43"/>
      <c r="Y37" s="45"/>
      <c r="Z37" s="43"/>
      <c r="AA37" s="43"/>
      <c r="AB37" s="40">
        <f t="shared" si="0"/>
        <v>1454.4</v>
      </c>
    </row>
    <row r="38" spans="1:28" ht="16.5" customHeight="1">
      <c r="A38" s="69"/>
      <c r="B38" s="88" t="s">
        <v>36</v>
      </c>
      <c r="C38" s="95">
        <v>5583477113</v>
      </c>
      <c r="D38" s="86" t="s">
        <v>5</v>
      </c>
      <c r="E38" s="109">
        <v>44256</v>
      </c>
      <c r="F38" s="89" t="s">
        <v>27</v>
      </c>
      <c r="G38" s="89" t="s">
        <v>77</v>
      </c>
      <c r="H38" s="91">
        <v>0.29166666666666669</v>
      </c>
      <c r="I38" s="103" t="s">
        <v>56</v>
      </c>
      <c r="J38" s="91">
        <v>0.70833333333333337</v>
      </c>
      <c r="K38" s="92">
        <v>1.8333333333333333</v>
      </c>
      <c r="L38" s="93">
        <v>1250</v>
      </c>
      <c r="M38" s="97">
        <v>242.4</v>
      </c>
      <c r="N38" s="64"/>
      <c r="O38" s="64"/>
      <c r="P38" s="108"/>
      <c r="Q38" s="21"/>
      <c r="R38" s="21"/>
      <c r="S38" s="46"/>
      <c r="T38" s="48"/>
      <c r="U38" s="21"/>
      <c r="V38" s="52"/>
      <c r="W38" s="21"/>
      <c r="X38" s="52"/>
      <c r="Y38" s="21"/>
      <c r="Z38" s="52"/>
      <c r="AA38" s="21"/>
      <c r="AB38" s="40">
        <f t="shared" si="0"/>
        <v>1492.4</v>
      </c>
    </row>
    <row r="39" spans="1:28" ht="16.5" customHeight="1">
      <c r="A39" s="69"/>
      <c r="B39" s="88" t="s">
        <v>39</v>
      </c>
      <c r="C39" s="108" t="s">
        <v>145</v>
      </c>
      <c r="D39" s="86"/>
      <c r="E39" s="110">
        <v>44607</v>
      </c>
      <c r="F39" s="115" t="s">
        <v>144</v>
      </c>
      <c r="G39" s="89" t="s">
        <v>166</v>
      </c>
      <c r="H39" s="91">
        <v>0.29166666666666669</v>
      </c>
      <c r="I39" s="103" t="s">
        <v>70</v>
      </c>
      <c r="J39" s="91">
        <v>0.70833333333333337</v>
      </c>
      <c r="K39" s="92">
        <v>1.8333333333333333</v>
      </c>
      <c r="L39" s="93">
        <v>3250.11</v>
      </c>
      <c r="M39" s="97">
        <v>242.4</v>
      </c>
      <c r="N39" s="64"/>
      <c r="O39" s="64"/>
      <c r="P39" s="108"/>
      <c r="Q39" s="21"/>
      <c r="R39" s="21"/>
      <c r="S39" s="47"/>
      <c r="T39" s="48"/>
      <c r="U39" s="21"/>
      <c r="V39" s="52"/>
      <c r="W39" s="21"/>
      <c r="X39" s="52"/>
      <c r="Y39" s="21"/>
      <c r="Z39" s="52"/>
      <c r="AA39" s="21"/>
      <c r="AB39" s="40">
        <f t="shared" si="0"/>
        <v>3492.51</v>
      </c>
    </row>
    <row r="40" spans="1:28" ht="16.5" customHeight="1">
      <c r="A40" s="69"/>
      <c r="B40" s="88" t="s">
        <v>36</v>
      </c>
      <c r="C40" s="95">
        <v>5911118106</v>
      </c>
      <c r="D40" s="86" t="s">
        <v>5</v>
      </c>
      <c r="E40" s="109">
        <v>44256</v>
      </c>
      <c r="F40" s="89" t="s">
        <v>32</v>
      </c>
      <c r="G40" s="89" t="s">
        <v>26</v>
      </c>
      <c r="H40" s="91">
        <v>0.27083333333333331</v>
      </c>
      <c r="I40" s="103" t="s">
        <v>57</v>
      </c>
      <c r="J40" s="91">
        <v>0.6875</v>
      </c>
      <c r="K40" s="92">
        <v>1.8333333333333333</v>
      </c>
      <c r="L40" s="93">
        <v>1250</v>
      </c>
      <c r="M40" s="97">
        <v>242.4</v>
      </c>
      <c r="N40" s="63"/>
      <c r="O40" s="67"/>
      <c r="P40" s="108"/>
      <c r="Q40" s="53"/>
      <c r="R40" s="13"/>
      <c r="S40" s="47"/>
      <c r="T40" s="48"/>
      <c r="U40" s="21"/>
      <c r="V40" s="52"/>
      <c r="W40" s="54"/>
      <c r="X40" s="52"/>
      <c r="Y40" s="21"/>
      <c r="Z40" s="52"/>
      <c r="AA40" s="21"/>
      <c r="AB40" s="40">
        <f t="shared" si="0"/>
        <v>1492.4</v>
      </c>
    </row>
    <row r="41" spans="1:28" ht="16.5" customHeight="1">
      <c r="A41" s="69">
        <v>2</v>
      </c>
      <c r="B41" s="88" t="s">
        <v>39</v>
      </c>
      <c r="C41" s="95">
        <v>74375326115</v>
      </c>
      <c r="D41" s="86"/>
      <c r="E41" s="109">
        <v>44537</v>
      </c>
      <c r="F41" s="89" t="s">
        <v>122</v>
      </c>
      <c r="G41" s="89" t="s">
        <v>55</v>
      </c>
      <c r="H41" s="91">
        <v>0.3125</v>
      </c>
      <c r="I41" s="103" t="s">
        <v>110</v>
      </c>
      <c r="J41" s="91">
        <v>0.72916666666666663</v>
      </c>
      <c r="K41" s="92">
        <v>1.8333333333333333</v>
      </c>
      <c r="L41" s="93">
        <v>3250.11</v>
      </c>
      <c r="M41" s="97">
        <v>242.4</v>
      </c>
      <c r="N41" s="63"/>
      <c r="O41" s="67"/>
      <c r="P41" s="108"/>
      <c r="Q41" s="53"/>
      <c r="R41" s="13"/>
      <c r="S41" s="47"/>
      <c r="T41" s="48"/>
      <c r="U41" s="21"/>
      <c r="V41" s="52"/>
      <c r="W41" s="54"/>
      <c r="X41" s="52"/>
      <c r="Y41" s="21"/>
      <c r="Z41" s="52"/>
      <c r="AA41" s="21"/>
      <c r="AB41" s="40">
        <f t="shared" si="0"/>
        <v>3492.51</v>
      </c>
    </row>
    <row r="42" spans="1:28" ht="16.5" customHeight="1">
      <c r="A42" s="69"/>
      <c r="B42" s="88" t="s">
        <v>36</v>
      </c>
      <c r="C42" s="95" t="s">
        <v>78</v>
      </c>
      <c r="D42" s="86"/>
      <c r="E42" s="109">
        <v>44305</v>
      </c>
      <c r="F42" s="89" t="s">
        <v>79</v>
      </c>
      <c r="G42" s="89" t="s">
        <v>14</v>
      </c>
      <c r="H42" s="91">
        <v>0.29166666666666669</v>
      </c>
      <c r="I42" s="103" t="s">
        <v>80</v>
      </c>
      <c r="J42" s="91">
        <v>0.7416666666666667</v>
      </c>
      <c r="K42" s="92">
        <v>1.8333333333333333</v>
      </c>
      <c r="L42" s="93">
        <v>1700</v>
      </c>
      <c r="M42" s="97">
        <v>242.4</v>
      </c>
      <c r="N42" s="63"/>
      <c r="O42" s="67"/>
      <c r="P42" s="108"/>
      <c r="Q42" s="21"/>
      <c r="R42" s="21"/>
      <c r="S42" s="47"/>
      <c r="T42" s="48"/>
      <c r="U42" s="21"/>
      <c r="V42" s="52"/>
      <c r="W42" s="21"/>
      <c r="X42" s="52"/>
      <c r="Y42" s="21"/>
      <c r="Z42" s="52"/>
      <c r="AA42" s="21"/>
      <c r="AB42" s="40">
        <f t="shared" si="0"/>
        <v>1942.4</v>
      </c>
    </row>
    <row r="43" spans="1:28" ht="16.5" customHeight="1">
      <c r="A43" s="69"/>
      <c r="B43" s="88" t="s">
        <v>65</v>
      </c>
      <c r="C43" s="95">
        <v>75150450197</v>
      </c>
      <c r="D43" s="86"/>
      <c r="E43" s="109">
        <v>44543</v>
      </c>
      <c r="F43" s="89" t="s">
        <v>119</v>
      </c>
      <c r="G43" s="89" t="s">
        <v>26</v>
      </c>
      <c r="H43" s="91">
        <v>0.29166666666666669</v>
      </c>
      <c r="I43" s="103" t="s">
        <v>70</v>
      </c>
      <c r="J43" s="91">
        <v>0.70833333333333337</v>
      </c>
      <c r="K43" s="92">
        <v>1.8333333333333333</v>
      </c>
      <c r="L43" s="93">
        <v>1212</v>
      </c>
      <c r="M43" s="97">
        <v>242.4</v>
      </c>
      <c r="N43" s="63"/>
      <c r="O43" s="67"/>
      <c r="P43" s="108"/>
      <c r="Q43" s="21"/>
      <c r="R43" s="21"/>
      <c r="S43" s="47"/>
      <c r="T43" s="48"/>
      <c r="U43" s="21"/>
      <c r="V43" s="52"/>
      <c r="W43" s="21"/>
      <c r="X43" s="52"/>
      <c r="Y43" s="21"/>
      <c r="Z43" s="52"/>
      <c r="AA43" s="21"/>
      <c r="AB43" s="40">
        <f t="shared" si="0"/>
        <v>1454.4</v>
      </c>
    </row>
    <row r="44" spans="1:28" ht="16.5" customHeight="1">
      <c r="A44" s="69"/>
      <c r="B44" s="88" t="s">
        <v>39</v>
      </c>
      <c r="C44" s="101">
        <v>70169820173</v>
      </c>
      <c r="D44" s="86"/>
      <c r="E44" s="109">
        <v>44263</v>
      </c>
      <c r="F44" s="89" t="s">
        <v>41</v>
      </c>
      <c r="G44" s="105" t="s">
        <v>34</v>
      </c>
      <c r="H44" s="106">
        <v>0.27083333333333331</v>
      </c>
      <c r="I44" s="102" t="s">
        <v>81</v>
      </c>
      <c r="J44" s="106">
        <v>0.6875</v>
      </c>
      <c r="K44" s="92">
        <v>1.8333333333333333</v>
      </c>
      <c r="L44" s="111">
        <v>1560</v>
      </c>
      <c r="M44" s="97">
        <v>242.4</v>
      </c>
      <c r="N44" s="63"/>
      <c r="O44" s="67"/>
      <c r="P44" s="113"/>
      <c r="Q44" s="52"/>
      <c r="R44" s="21"/>
      <c r="S44" s="47"/>
      <c r="T44" s="48"/>
      <c r="U44" s="21"/>
      <c r="V44" s="52"/>
      <c r="W44" s="21"/>
      <c r="X44" s="52"/>
      <c r="Y44" s="21"/>
      <c r="Z44" s="52"/>
      <c r="AA44" s="21"/>
      <c r="AB44" s="40">
        <f t="shared" si="0"/>
        <v>1802.4</v>
      </c>
    </row>
    <row r="45" spans="1:28" ht="16.5" customHeight="1">
      <c r="A45" s="69">
        <v>1</v>
      </c>
      <c r="B45" s="88" t="s">
        <v>154</v>
      </c>
      <c r="C45" s="101">
        <v>1561896152</v>
      </c>
      <c r="D45" s="86"/>
      <c r="E45" s="109">
        <v>44663</v>
      </c>
      <c r="F45" s="89" t="s">
        <v>115</v>
      </c>
      <c r="G45" s="105" t="s">
        <v>163</v>
      </c>
      <c r="H45" s="106">
        <v>0.29166666666666669</v>
      </c>
      <c r="I45" s="102" t="s">
        <v>57</v>
      </c>
      <c r="J45" s="106">
        <v>0.70833333333333337</v>
      </c>
      <c r="K45" s="92">
        <v>1.8333333333333333</v>
      </c>
      <c r="L45" s="111">
        <v>2200</v>
      </c>
      <c r="M45" s="97">
        <v>242.4</v>
      </c>
      <c r="N45" s="63"/>
      <c r="O45" s="67"/>
      <c r="P45" s="113"/>
      <c r="Q45" s="52"/>
      <c r="R45" s="21"/>
      <c r="S45" s="47"/>
      <c r="T45" s="48"/>
      <c r="U45" s="21"/>
      <c r="V45" s="52"/>
      <c r="W45" s="21"/>
      <c r="X45" s="52"/>
      <c r="Y45" s="21"/>
      <c r="Z45" s="52"/>
      <c r="AA45" s="21"/>
      <c r="AB45" s="40">
        <f t="shared" si="0"/>
        <v>2442.4</v>
      </c>
    </row>
    <row r="46" spans="1:28" ht="16.5" customHeight="1">
      <c r="A46" s="69"/>
      <c r="B46" s="88" t="s">
        <v>39</v>
      </c>
      <c r="C46" s="95">
        <v>4262710173</v>
      </c>
      <c r="D46" s="86" t="s">
        <v>5</v>
      </c>
      <c r="E46" s="109">
        <v>44256</v>
      </c>
      <c r="F46" s="89" t="s">
        <v>33</v>
      </c>
      <c r="G46" s="89" t="s">
        <v>34</v>
      </c>
      <c r="H46" s="91">
        <v>0.3125</v>
      </c>
      <c r="I46" s="103" t="s">
        <v>70</v>
      </c>
      <c r="J46" s="91">
        <v>0.72916666666666663</v>
      </c>
      <c r="K46" s="92">
        <v>1.8333333333333333</v>
      </c>
      <c r="L46" s="93">
        <v>1560</v>
      </c>
      <c r="M46" s="97">
        <v>242.4</v>
      </c>
      <c r="N46" s="63"/>
      <c r="O46" s="67"/>
      <c r="P46" s="108"/>
      <c r="Q46" s="21"/>
      <c r="R46" s="21"/>
      <c r="S46" s="47"/>
      <c r="T46" s="48"/>
      <c r="U46" s="21"/>
      <c r="V46" s="52"/>
      <c r="W46" s="21"/>
      <c r="X46" s="52"/>
      <c r="Y46" s="21"/>
      <c r="Z46" s="52"/>
      <c r="AA46" s="21"/>
      <c r="AB46" s="40">
        <f t="shared" si="0"/>
        <v>1802.4</v>
      </c>
    </row>
    <row r="47" spans="1:28" ht="16.5" customHeight="1">
      <c r="A47" s="69"/>
      <c r="B47" s="88" t="s">
        <v>39</v>
      </c>
      <c r="C47" s="95" t="s">
        <v>83</v>
      </c>
      <c r="D47" s="86"/>
      <c r="E47" s="109">
        <v>44326</v>
      </c>
      <c r="F47" s="89" t="s">
        <v>84</v>
      </c>
      <c r="G47" s="89" t="s">
        <v>34</v>
      </c>
      <c r="H47" s="91">
        <v>0.375</v>
      </c>
      <c r="I47" s="103" t="s">
        <v>146</v>
      </c>
      <c r="J47" s="91">
        <v>0.79166666666666663</v>
      </c>
      <c r="K47" s="92">
        <v>1.8333333333333333</v>
      </c>
      <c r="L47" s="93">
        <v>1560</v>
      </c>
      <c r="M47" s="97">
        <v>242.4</v>
      </c>
      <c r="N47" s="63"/>
      <c r="O47" s="67"/>
      <c r="P47" s="108"/>
      <c r="Q47" s="21"/>
      <c r="R47" s="21"/>
      <c r="S47" s="47"/>
      <c r="T47" s="48"/>
      <c r="U47" s="21"/>
      <c r="V47" s="52"/>
      <c r="W47" s="21"/>
      <c r="X47" s="52"/>
      <c r="Y47" s="21"/>
      <c r="Z47" s="52"/>
      <c r="AA47" s="21"/>
      <c r="AB47" s="40">
        <f t="shared" si="0"/>
        <v>1802.4</v>
      </c>
    </row>
    <row r="48" spans="1:28" ht="16.5" customHeight="1">
      <c r="A48" s="69"/>
      <c r="B48" s="88" t="s">
        <v>36</v>
      </c>
      <c r="C48" s="95" t="s">
        <v>85</v>
      </c>
      <c r="D48" s="86"/>
      <c r="E48" s="109">
        <v>44349</v>
      </c>
      <c r="F48" s="89" t="s">
        <v>86</v>
      </c>
      <c r="G48" s="89" t="s">
        <v>87</v>
      </c>
      <c r="H48" s="91">
        <v>0.3125</v>
      </c>
      <c r="I48" s="91" t="s">
        <v>125</v>
      </c>
      <c r="J48" s="91">
        <v>0.72916666666666663</v>
      </c>
      <c r="K48" s="92">
        <v>1.8333333333333333</v>
      </c>
      <c r="L48" s="93">
        <v>1700</v>
      </c>
      <c r="M48" s="97">
        <v>242.4</v>
      </c>
      <c r="N48" s="63"/>
      <c r="O48" s="67"/>
      <c r="P48" s="108"/>
      <c r="Q48" s="21"/>
      <c r="R48" s="21"/>
      <c r="S48" s="47"/>
      <c r="T48" s="48"/>
      <c r="U48" s="21"/>
      <c r="V48" s="52"/>
      <c r="W48" s="21"/>
      <c r="X48" s="52"/>
      <c r="Y48" s="21"/>
      <c r="Z48" s="52"/>
      <c r="AA48" s="21"/>
      <c r="AB48" s="40">
        <f t="shared" si="0"/>
        <v>1942.4</v>
      </c>
    </row>
    <row r="49" spans="1:28" ht="16.5" customHeight="1">
      <c r="A49" s="69"/>
      <c r="B49" s="88" t="s">
        <v>65</v>
      </c>
      <c r="C49" s="95">
        <v>70310379130</v>
      </c>
      <c r="D49" s="86"/>
      <c r="E49" s="109">
        <v>44544</v>
      </c>
      <c r="F49" s="89" t="s">
        <v>123</v>
      </c>
      <c r="G49" s="89" t="s">
        <v>26</v>
      </c>
      <c r="H49" s="91">
        <v>0.27083333333333331</v>
      </c>
      <c r="I49" s="91" t="s">
        <v>56</v>
      </c>
      <c r="J49" s="91">
        <v>0.6875</v>
      </c>
      <c r="K49" s="92">
        <v>1.8333333333333333</v>
      </c>
      <c r="L49" s="93">
        <v>1212</v>
      </c>
      <c r="M49" s="97">
        <v>242.4</v>
      </c>
      <c r="N49" s="63"/>
      <c r="O49" s="67"/>
      <c r="P49" s="108"/>
      <c r="Q49" s="21"/>
      <c r="R49" s="21"/>
      <c r="S49" s="47"/>
      <c r="T49" s="48"/>
      <c r="U49" s="21"/>
      <c r="V49" s="52"/>
      <c r="W49" s="21"/>
      <c r="X49" s="52"/>
      <c r="Y49" s="21"/>
      <c r="Z49" s="52"/>
      <c r="AA49" s="21"/>
      <c r="AB49" s="40">
        <f t="shared" si="0"/>
        <v>1454.4</v>
      </c>
    </row>
    <row r="50" spans="1:28" ht="16.5" customHeight="1">
      <c r="A50" s="69"/>
      <c r="B50" s="88" t="s">
        <v>65</v>
      </c>
      <c r="C50" s="95">
        <v>4780907144</v>
      </c>
      <c r="D50" s="86"/>
      <c r="E50" s="109">
        <v>44494</v>
      </c>
      <c r="F50" s="89" t="s">
        <v>113</v>
      </c>
      <c r="G50" s="89" t="s">
        <v>26</v>
      </c>
      <c r="H50" s="91">
        <v>0.29166666666666669</v>
      </c>
      <c r="I50" s="91" t="s">
        <v>82</v>
      </c>
      <c r="J50" s="91">
        <v>0.70833333333333337</v>
      </c>
      <c r="K50" s="92">
        <v>1.8333333333333333</v>
      </c>
      <c r="L50" s="93">
        <v>1212</v>
      </c>
      <c r="M50" s="97">
        <v>242.4</v>
      </c>
      <c r="N50" s="63"/>
      <c r="O50" s="67"/>
      <c r="P50" s="108"/>
      <c r="Q50" s="21"/>
      <c r="R50" s="21"/>
      <c r="S50" s="47"/>
      <c r="T50" s="48"/>
      <c r="U50" s="21"/>
      <c r="V50" s="52"/>
      <c r="W50" s="21"/>
      <c r="X50" s="52"/>
      <c r="Y50" s="21"/>
      <c r="Z50" s="52"/>
      <c r="AA50" s="21"/>
      <c r="AB50" s="40">
        <f t="shared" si="0"/>
        <v>1454.4</v>
      </c>
    </row>
    <row r="51" spans="1:28" ht="16.5" customHeight="1">
      <c r="A51" s="69"/>
      <c r="B51" s="88" t="s">
        <v>38</v>
      </c>
      <c r="C51" s="95">
        <v>1071966111</v>
      </c>
      <c r="D51" s="86"/>
      <c r="E51" s="109">
        <v>44585</v>
      </c>
      <c r="F51" s="89" t="s">
        <v>129</v>
      </c>
      <c r="G51" s="89" t="s">
        <v>40</v>
      </c>
      <c r="H51" s="91">
        <v>0.29166666666666669</v>
      </c>
      <c r="I51" s="91" t="s">
        <v>56</v>
      </c>
      <c r="J51" s="91">
        <v>0.70833333333333337</v>
      </c>
      <c r="K51" s="92">
        <v>1.8333333333333333</v>
      </c>
      <c r="L51" s="93">
        <v>5140.95</v>
      </c>
      <c r="M51" s="97">
        <v>242.4</v>
      </c>
      <c r="N51" s="63"/>
      <c r="O51" s="62">
        <f>L51*2%</f>
        <v>102.819</v>
      </c>
      <c r="P51" s="108"/>
      <c r="Q51" s="21"/>
      <c r="R51" s="21"/>
      <c r="S51" s="47"/>
      <c r="T51" s="48"/>
      <c r="U51" s="21"/>
      <c r="V51" s="52"/>
      <c r="W51" s="21"/>
      <c r="X51" s="52"/>
      <c r="Y51" s="21"/>
      <c r="Z51" s="52"/>
      <c r="AA51" s="21"/>
      <c r="AB51" s="40">
        <f t="shared" si="0"/>
        <v>5383.3499999999995</v>
      </c>
    </row>
    <row r="52" spans="1:28" ht="16.5" customHeight="1">
      <c r="A52" s="69"/>
      <c r="B52" s="88" t="s">
        <v>65</v>
      </c>
      <c r="C52" s="95">
        <v>4441247133</v>
      </c>
      <c r="D52" s="86"/>
      <c r="E52" s="109">
        <v>44543</v>
      </c>
      <c r="F52" s="89" t="s">
        <v>120</v>
      </c>
      <c r="G52" s="89" t="s">
        <v>26</v>
      </c>
      <c r="H52" s="91">
        <v>0.25</v>
      </c>
      <c r="I52" s="91" t="s">
        <v>56</v>
      </c>
      <c r="J52" s="91">
        <v>0.66666666666666663</v>
      </c>
      <c r="K52" s="92">
        <v>1.8333333333333333</v>
      </c>
      <c r="L52" s="93">
        <v>1212</v>
      </c>
      <c r="M52" s="97">
        <v>242.4</v>
      </c>
      <c r="N52" s="63"/>
      <c r="O52" s="67"/>
      <c r="P52" s="108"/>
      <c r="Q52" s="21"/>
      <c r="R52" s="21"/>
      <c r="S52" s="47"/>
      <c r="T52" s="48"/>
      <c r="U52" s="21"/>
      <c r="V52" s="52"/>
      <c r="W52" s="21"/>
      <c r="X52" s="52"/>
      <c r="Y52" s="21"/>
      <c r="Z52" s="52"/>
      <c r="AA52" s="21"/>
      <c r="AB52" s="40">
        <f t="shared" si="0"/>
        <v>1454.4</v>
      </c>
    </row>
    <row r="53" spans="1:28">
      <c r="A53" s="69"/>
      <c r="B53" s="88" t="s">
        <v>39</v>
      </c>
      <c r="C53" s="95">
        <v>70461076101</v>
      </c>
      <c r="D53" s="86"/>
      <c r="E53" s="109">
        <v>44487</v>
      </c>
      <c r="F53" s="89" t="s">
        <v>106</v>
      </c>
      <c r="G53" s="89" t="s">
        <v>34</v>
      </c>
      <c r="H53" s="91">
        <v>0.29166666666666669</v>
      </c>
      <c r="I53" s="91" t="s">
        <v>56</v>
      </c>
      <c r="J53" s="91">
        <v>0.70833333333333337</v>
      </c>
      <c r="K53" s="92">
        <v>1.8333333333333333</v>
      </c>
      <c r="L53" s="93">
        <v>1300</v>
      </c>
      <c r="M53" s="97">
        <v>242.4</v>
      </c>
      <c r="N53" s="63"/>
      <c r="O53" s="67"/>
      <c r="P53" s="108"/>
      <c r="Q53" s="21"/>
      <c r="R53" s="21"/>
      <c r="S53" s="47"/>
      <c r="T53" s="48"/>
      <c r="U53" s="21"/>
      <c r="V53" s="52"/>
      <c r="W53" s="21"/>
      <c r="X53" s="52"/>
      <c r="Y53" s="21"/>
      <c r="Z53" s="52"/>
      <c r="AA53" s="21"/>
      <c r="AB53" s="40">
        <f t="shared" si="0"/>
        <v>1542.4</v>
      </c>
    </row>
    <row r="54" spans="1:28">
      <c r="A54" s="69"/>
      <c r="B54" s="88" t="s">
        <v>38</v>
      </c>
      <c r="C54" s="21" t="s">
        <v>143</v>
      </c>
      <c r="D54" s="86"/>
      <c r="E54" s="87">
        <v>44594</v>
      </c>
      <c r="F54" s="115" t="s">
        <v>142</v>
      </c>
      <c r="G54" s="89" t="s">
        <v>7</v>
      </c>
      <c r="H54" s="91">
        <v>0.53125</v>
      </c>
      <c r="I54" s="91" t="s">
        <v>127</v>
      </c>
      <c r="J54" s="91">
        <v>0.79166666666666663</v>
      </c>
      <c r="K54" s="92">
        <v>1.25</v>
      </c>
      <c r="L54" s="93">
        <v>2600</v>
      </c>
      <c r="M54" s="97">
        <v>242.4</v>
      </c>
      <c r="N54" s="63"/>
      <c r="O54" s="63"/>
      <c r="P54" s="21"/>
      <c r="Q54" s="21"/>
      <c r="R54" s="21"/>
      <c r="S54" s="47"/>
      <c r="T54" s="48"/>
      <c r="U54" s="21"/>
      <c r="V54" s="52"/>
      <c r="W54" s="21"/>
      <c r="X54" s="52"/>
      <c r="Y54" s="21"/>
      <c r="Z54" s="52"/>
      <c r="AA54" s="21"/>
      <c r="AB54" s="40">
        <f t="shared" si="0"/>
        <v>2842.4</v>
      </c>
    </row>
    <row r="55" spans="1:28">
      <c r="A55" s="69">
        <v>1</v>
      </c>
      <c r="B55" s="88" t="s">
        <v>39</v>
      </c>
      <c r="C55" s="21">
        <v>5911784190</v>
      </c>
      <c r="D55" s="86"/>
      <c r="E55" s="87">
        <v>44669</v>
      </c>
      <c r="F55" s="115" t="s">
        <v>155</v>
      </c>
      <c r="G55" s="89" t="s">
        <v>55</v>
      </c>
      <c r="H55" s="91">
        <v>0.33333333333333331</v>
      </c>
      <c r="I55" s="91" t="s">
        <v>153</v>
      </c>
      <c r="J55" s="91">
        <v>0.79166666666666663</v>
      </c>
      <c r="K55" s="92">
        <v>1.8333333333333333</v>
      </c>
      <c r="L55" s="93">
        <v>3250.11</v>
      </c>
      <c r="M55" s="97">
        <v>242.4</v>
      </c>
      <c r="N55" s="63"/>
      <c r="O55" s="63"/>
      <c r="P55" s="21"/>
      <c r="Q55" s="21"/>
      <c r="R55" s="21"/>
      <c r="S55" s="47"/>
      <c r="T55" s="48"/>
      <c r="U55" s="21"/>
      <c r="V55" s="52"/>
      <c r="W55" s="21"/>
      <c r="X55" s="52"/>
      <c r="Y55" s="21"/>
      <c r="Z55" s="52"/>
      <c r="AA55" s="21"/>
      <c r="AB55" s="40">
        <f t="shared" si="0"/>
        <v>3492.51</v>
      </c>
    </row>
    <row r="56" spans="1:28" ht="16.5" customHeight="1">
      <c r="A56" s="69"/>
      <c r="B56" s="88" t="s">
        <v>65</v>
      </c>
      <c r="C56" s="95">
        <v>3735522114</v>
      </c>
      <c r="D56" s="86" t="s">
        <v>5</v>
      </c>
      <c r="E56" s="109">
        <v>44256</v>
      </c>
      <c r="F56" s="89" t="s">
        <v>28</v>
      </c>
      <c r="G56" s="89" t="s">
        <v>26</v>
      </c>
      <c r="H56" s="91">
        <v>0.27083333333333331</v>
      </c>
      <c r="I56" s="103" t="s">
        <v>56</v>
      </c>
      <c r="J56" s="91">
        <v>0.6875</v>
      </c>
      <c r="K56" s="92">
        <v>1.8333333333333333</v>
      </c>
      <c r="L56" s="93">
        <v>1212</v>
      </c>
      <c r="M56" s="97">
        <v>242.4</v>
      </c>
      <c r="N56" s="63"/>
      <c r="O56" s="67"/>
      <c r="P56" s="113"/>
      <c r="Q56" s="21"/>
      <c r="R56" s="21"/>
      <c r="S56" s="47"/>
      <c r="T56" s="48"/>
      <c r="U56" s="21"/>
      <c r="V56" s="52"/>
      <c r="W56" s="21"/>
      <c r="X56" s="52"/>
      <c r="Y56" s="21"/>
      <c r="Z56" s="52"/>
      <c r="AA56" s="21"/>
      <c r="AB56" s="40">
        <f t="shared" si="0"/>
        <v>1454.4</v>
      </c>
    </row>
    <row r="57" spans="1:28" ht="16.5" customHeight="1">
      <c r="A57" s="69">
        <v>2</v>
      </c>
      <c r="B57" s="88" t="s">
        <v>65</v>
      </c>
      <c r="C57" s="95">
        <v>11817871811</v>
      </c>
      <c r="D57" s="86"/>
      <c r="E57" s="109">
        <v>44663</v>
      </c>
      <c r="F57" s="89" t="s">
        <v>156</v>
      </c>
      <c r="G57" s="89" t="s">
        <v>103</v>
      </c>
      <c r="H57" s="91">
        <v>0.27083333333333331</v>
      </c>
      <c r="I57" s="103" t="s">
        <v>56</v>
      </c>
      <c r="J57" s="91">
        <v>0.6875</v>
      </c>
      <c r="K57" s="92">
        <v>1.8333333333333333</v>
      </c>
      <c r="L57" s="93">
        <v>1212</v>
      </c>
      <c r="M57" s="97">
        <v>242.4</v>
      </c>
      <c r="N57" s="63"/>
      <c r="O57" s="67"/>
      <c r="P57" s="113"/>
      <c r="Q57" s="21"/>
      <c r="R57" s="21"/>
      <c r="S57" s="47"/>
      <c r="T57" s="48"/>
      <c r="U57" s="21"/>
      <c r="V57" s="52"/>
      <c r="W57" s="21"/>
      <c r="X57" s="52"/>
      <c r="Y57" s="21"/>
      <c r="Z57" s="52"/>
      <c r="AA57" s="21"/>
      <c r="AB57" s="40">
        <f t="shared" si="0"/>
        <v>1454.4</v>
      </c>
    </row>
    <row r="58" spans="1:28" ht="16.5" customHeight="1">
      <c r="A58" s="69"/>
      <c r="B58" s="88" t="s">
        <v>36</v>
      </c>
      <c r="C58" s="95">
        <v>1154064174</v>
      </c>
      <c r="D58" s="86" t="s">
        <v>5</v>
      </c>
      <c r="E58" s="109">
        <v>44256</v>
      </c>
      <c r="F58" s="89" t="s">
        <v>13</v>
      </c>
      <c r="G58" s="89" t="s">
        <v>6</v>
      </c>
      <c r="H58" s="91">
        <v>0.29166666666666669</v>
      </c>
      <c r="I58" s="103" t="s">
        <v>57</v>
      </c>
      <c r="J58" s="91">
        <v>0.70833333333333337</v>
      </c>
      <c r="K58" s="92">
        <v>1.8333333333333335</v>
      </c>
      <c r="L58" s="93">
        <v>2000</v>
      </c>
      <c r="M58" s="97">
        <v>242.4</v>
      </c>
      <c r="N58" s="63"/>
      <c r="O58" s="67"/>
      <c r="P58" s="108"/>
      <c r="Q58" s="21"/>
      <c r="R58" s="21"/>
      <c r="S58" s="47"/>
      <c r="T58" s="48"/>
      <c r="U58" s="21"/>
      <c r="V58" s="52"/>
      <c r="W58" s="21"/>
      <c r="X58" s="52"/>
      <c r="Y58" s="21"/>
      <c r="Z58" s="52"/>
      <c r="AA58" s="21"/>
      <c r="AB58" s="40">
        <f t="shared" si="0"/>
        <v>2242.4</v>
      </c>
    </row>
    <row r="59" spans="1:28" ht="16.5" customHeight="1">
      <c r="A59" s="69"/>
      <c r="B59" s="88" t="s">
        <v>39</v>
      </c>
      <c r="C59" s="95" t="s">
        <v>88</v>
      </c>
      <c r="D59" s="86"/>
      <c r="E59" s="109">
        <v>44326</v>
      </c>
      <c r="F59" s="89" t="s">
        <v>89</v>
      </c>
      <c r="G59" s="89" t="s">
        <v>34</v>
      </c>
      <c r="H59" s="91">
        <v>0.27083333333333331</v>
      </c>
      <c r="I59" s="103" t="s">
        <v>124</v>
      </c>
      <c r="J59" s="91">
        <v>0.6875</v>
      </c>
      <c r="K59" s="92">
        <v>1.8333333333333333</v>
      </c>
      <c r="L59" s="93">
        <v>1560</v>
      </c>
      <c r="M59" s="97">
        <v>242.4</v>
      </c>
      <c r="N59" s="63"/>
      <c r="O59" s="67"/>
      <c r="P59" s="108"/>
      <c r="Q59" s="21"/>
      <c r="R59" s="21"/>
      <c r="S59" s="47"/>
      <c r="T59" s="48"/>
      <c r="U59" s="21"/>
      <c r="V59" s="52"/>
      <c r="W59" s="21"/>
      <c r="X59" s="52"/>
      <c r="Y59" s="21"/>
      <c r="Z59" s="52"/>
      <c r="AA59" s="21"/>
      <c r="AB59" s="40">
        <f t="shared" si="0"/>
        <v>1802.4</v>
      </c>
    </row>
    <row r="60" spans="1:28" ht="16.5" customHeight="1">
      <c r="A60" s="69">
        <v>1</v>
      </c>
      <c r="B60" s="88" t="s">
        <v>65</v>
      </c>
      <c r="C60" s="95">
        <v>3241589129</v>
      </c>
      <c r="D60" s="86"/>
      <c r="E60" s="109">
        <v>44663</v>
      </c>
      <c r="F60" s="89" t="s">
        <v>157</v>
      </c>
      <c r="G60" s="89" t="s">
        <v>34</v>
      </c>
      <c r="H60" s="91">
        <v>0.27083333333333331</v>
      </c>
      <c r="I60" s="103" t="s">
        <v>56</v>
      </c>
      <c r="J60" s="91">
        <v>0.6875</v>
      </c>
      <c r="K60" s="92">
        <v>1.8333333333333333</v>
      </c>
      <c r="L60" s="93">
        <v>1212</v>
      </c>
      <c r="M60" s="97">
        <v>242.4</v>
      </c>
      <c r="N60" s="63"/>
      <c r="O60" s="67"/>
      <c r="P60" s="108"/>
      <c r="Q60" s="21"/>
      <c r="R60" s="21"/>
      <c r="S60" s="47"/>
      <c r="T60" s="48"/>
      <c r="U60" s="21"/>
      <c r="V60" s="52"/>
      <c r="W60" s="21"/>
      <c r="X60" s="52"/>
      <c r="Y60" s="21"/>
      <c r="Z60" s="52"/>
      <c r="AA60" s="21"/>
      <c r="AB60" s="40">
        <f t="shared" si="0"/>
        <v>1454.4</v>
      </c>
    </row>
    <row r="61" spans="1:28" ht="16.5" customHeight="1">
      <c r="A61" s="69">
        <v>1</v>
      </c>
      <c r="B61" s="88" t="s">
        <v>65</v>
      </c>
      <c r="C61" s="95">
        <v>12108731253</v>
      </c>
      <c r="D61" s="86"/>
      <c r="E61" s="109">
        <v>44669</v>
      </c>
      <c r="F61" s="89" t="s">
        <v>158</v>
      </c>
      <c r="G61" s="89" t="s">
        <v>26</v>
      </c>
      <c r="H61" s="91">
        <v>0.29166666666666669</v>
      </c>
      <c r="I61" s="103" t="s">
        <v>70</v>
      </c>
      <c r="J61" s="91">
        <v>0.70833333333333337</v>
      </c>
      <c r="K61" s="92">
        <v>1.8333333333333333</v>
      </c>
      <c r="L61" s="93">
        <v>1212</v>
      </c>
      <c r="M61" s="97">
        <v>242.4</v>
      </c>
      <c r="N61" s="63"/>
      <c r="O61" s="67"/>
      <c r="P61" s="108"/>
      <c r="Q61" s="21"/>
      <c r="R61" s="21"/>
      <c r="S61" s="47"/>
      <c r="T61" s="48"/>
      <c r="U61" s="21"/>
      <c r="V61" s="52"/>
      <c r="W61" s="21"/>
      <c r="X61" s="52"/>
      <c r="Y61" s="21"/>
      <c r="Z61" s="52"/>
      <c r="AA61" s="21"/>
      <c r="AB61" s="40">
        <f t="shared" si="0"/>
        <v>1454.4</v>
      </c>
    </row>
    <row r="62" spans="1:28" ht="16.5" customHeight="1">
      <c r="A62" s="69"/>
      <c r="B62" s="88" t="s">
        <v>38</v>
      </c>
      <c r="C62" s="101">
        <v>3233984138</v>
      </c>
      <c r="D62" s="86"/>
      <c r="E62" s="109">
        <v>44263</v>
      </c>
      <c r="F62" s="89" t="s">
        <v>59</v>
      </c>
      <c r="G62" s="105" t="s">
        <v>40</v>
      </c>
      <c r="H62" s="91">
        <v>0.29166666666666669</v>
      </c>
      <c r="I62" s="103" t="s">
        <v>70</v>
      </c>
      <c r="J62" s="91">
        <v>0.70833333333333337</v>
      </c>
      <c r="K62" s="92">
        <v>1.8333333333333333</v>
      </c>
      <c r="L62" s="111">
        <v>5140.95</v>
      </c>
      <c r="M62" s="97">
        <v>242.4</v>
      </c>
      <c r="N62" s="67" t="s">
        <v>60</v>
      </c>
      <c r="O62" s="62">
        <f>L62*2%</f>
        <v>102.819</v>
      </c>
      <c r="P62" s="114">
        <f>L62*20%</f>
        <v>1028.19</v>
      </c>
      <c r="Q62" s="21"/>
      <c r="R62" s="21"/>
      <c r="S62" s="47"/>
      <c r="T62" s="48"/>
      <c r="U62" s="21"/>
      <c r="V62" s="52"/>
      <c r="W62" s="21"/>
      <c r="X62" s="52"/>
      <c r="Y62" s="21"/>
      <c r="Z62" s="52"/>
      <c r="AA62" s="21"/>
      <c r="AB62" s="40">
        <f>L62+M62+P62+O62</f>
        <v>6514.3589999999995</v>
      </c>
    </row>
    <row r="63" spans="1:28">
      <c r="A63" s="69"/>
      <c r="B63" s="88" t="s">
        <v>38</v>
      </c>
      <c r="C63" s="101">
        <v>2407773608</v>
      </c>
      <c r="D63" s="86"/>
      <c r="E63" s="85">
        <v>44487</v>
      </c>
      <c r="F63" s="89" t="s">
        <v>107</v>
      </c>
      <c r="G63" s="105" t="s">
        <v>8</v>
      </c>
      <c r="H63" s="104">
        <v>0.29166666666666669</v>
      </c>
      <c r="I63" s="89" t="s">
        <v>111</v>
      </c>
      <c r="J63" s="104">
        <v>0.55208333333333337</v>
      </c>
      <c r="K63" s="92">
        <v>1.25</v>
      </c>
      <c r="L63" s="107">
        <v>2600</v>
      </c>
      <c r="M63" s="97">
        <v>242.4</v>
      </c>
      <c r="N63" s="62">
        <v>1652.4</v>
      </c>
      <c r="O63" s="66">
        <f>N63*5%</f>
        <v>82.62</v>
      </c>
      <c r="P63" s="21"/>
      <c r="Q63" s="21"/>
      <c r="R63" s="21"/>
      <c r="S63" s="47"/>
      <c r="T63" s="48"/>
      <c r="U63" s="21"/>
      <c r="V63" s="52"/>
      <c r="W63" s="21"/>
      <c r="X63" s="52"/>
      <c r="Y63" s="21"/>
      <c r="Z63" s="52"/>
      <c r="AA63" s="21"/>
      <c r="AB63" s="40">
        <f>L63+M63+O63</f>
        <v>2925.02</v>
      </c>
    </row>
    <row r="64" spans="1:28" ht="16.5" customHeight="1">
      <c r="A64" s="69"/>
      <c r="B64" s="88" t="s">
        <v>36</v>
      </c>
      <c r="C64" s="95">
        <v>527547158</v>
      </c>
      <c r="D64" s="86" t="s">
        <v>5</v>
      </c>
      <c r="E64" s="109">
        <v>44256</v>
      </c>
      <c r="F64" s="89" t="s">
        <v>15</v>
      </c>
      <c r="G64" s="89" t="s">
        <v>90</v>
      </c>
      <c r="H64" s="104">
        <v>0.29166666666666669</v>
      </c>
      <c r="I64" s="89" t="s">
        <v>57</v>
      </c>
      <c r="J64" s="104">
        <v>0.70833333333333337</v>
      </c>
      <c r="K64" s="92">
        <v>1.8333333333333333</v>
      </c>
      <c r="L64" s="107">
        <v>2000</v>
      </c>
      <c r="M64" s="97">
        <v>242.4</v>
      </c>
      <c r="N64" s="67"/>
      <c r="O64" s="67"/>
      <c r="P64" s="108"/>
      <c r="Q64" s="21"/>
      <c r="R64" s="21"/>
      <c r="S64" s="47"/>
      <c r="T64" s="48"/>
      <c r="U64" s="21"/>
      <c r="V64" s="52"/>
      <c r="W64" s="21"/>
      <c r="X64" s="52"/>
      <c r="Y64" s="21"/>
      <c r="Z64" s="52"/>
      <c r="AA64" s="21"/>
      <c r="AB64" s="40">
        <f t="shared" si="0"/>
        <v>2242.4</v>
      </c>
    </row>
    <row r="65" spans="1:28" ht="16.5" customHeight="1">
      <c r="A65" s="69">
        <v>1</v>
      </c>
      <c r="B65" s="88" t="s">
        <v>65</v>
      </c>
      <c r="C65" s="95">
        <v>70425781127</v>
      </c>
      <c r="D65" s="86"/>
      <c r="E65" s="109">
        <v>44663</v>
      </c>
      <c r="F65" s="89" t="s">
        <v>159</v>
      </c>
      <c r="G65" s="89" t="s">
        <v>26</v>
      </c>
      <c r="H65" s="104">
        <v>0.25</v>
      </c>
      <c r="I65" s="89" t="s">
        <v>110</v>
      </c>
      <c r="J65" s="104">
        <v>0.66666666666666663</v>
      </c>
      <c r="K65" s="92">
        <v>1.8333333333333333</v>
      </c>
      <c r="L65" s="107">
        <v>1212</v>
      </c>
      <c r="M65" s="97">
        <v>242.4</v>
      </c>
      <c r="N65" s="67"/>
      <c r="O65" s="67"/>
      <c r="P65" s="108"/>
      <c r="Q65" s="21"/>
      <c r="R65" s="21"/>
      <c r="S65" s="47"/>
      <c r="T65" s="48"/>
      <c r="U65" s="21"/>
      <c r="V65" s="52"/>
      <c r="W65" s="21"/>
      <c r="X65" s="52"/>
      <c r="Y65" s="21"/>
      <c r="Z65" s="52"/>
      <c r="AA65" s="21"/>
      <c r="AB65" s="40">
        <f t="shared" si="0"/>
        <v>1454.4</v>
      </c>
    </row>
    <row r="66" spans="1:28" ht="16.5" customHeight="1">
      <c r="A66" s="69"/>
      <c r="B66" s="88" t="s">
        <v>65</v>
      </c>
      <c r="C66" s="95" t="s">
        <v>91</v>
      </c>
      <c r="D66" s="86"/>
      <c r="E66" s="109">
        <v>44392</v>
      </c>
      <c r="F66" s="89" t="s">
        <v>92</v>
      </c>
      <c r="G66" s="89" t="s">
        <v>26</v>
      </c>
      <c r="H66" s="104">
        <v>0.29166666666666669</v>
      </c>
      <c r="I66" s="89" t="s">
        <v>56</v>
      </c>
      <c r="J66" s="104">
        <v>0.70833333333333337</v>
      </c>
      <c r="K66" s="92">
        <v>1.8333333333333333</v>
      </c>
      <c r="L66" s="93">
        <v>1212</v>
      </c>
      <c r="M66" s="97">
        <v>242.4</v>
      </c>
      <c r="N66" s="67"/>
      <c r="O66" s="67"/>
      <c r="P66" s="108"/>
      <c r="Q66" s="21"/>
      <c r="R66" s="55"/>
      <c r="S66" s="47"/>
      <c r="T66" s="48"/>
      <c r="U66" s="21"/>
      <c r="V66" s="52"/>
      <c r="W66" s="21"/>
      <c r="X66" s="52"/>
      <c r="Y66" s="21"/>
      <c r="Z66" s="52"/>
      <c r="AA66" s="21"/>
      <c r="AB66" s="40">
        <f t="shared" si="0"/>
        <v>1454.4</v>
      </c>
    </row>
    <row r="67" spans="1:28">
      <c r="A67" s="69"/>
      <c r="B67" s="88" t="s">
        <v>39</v>
      </c>
      <c r="C67" s="95" t="s">
        <v>93</v>
      </c>
      <c r="D67" s="86"/>
      <c r="E67" s="109">
        <v>44326</v>
      </c>
      <c r="F67" s="89" t="s">
        <v>94</v>
      </c>
      <c r="G67" s="89" t="s">
        <v>34</v>
      </c>
      <c r="H67" s="104">
        <v>0.29166666666666669</v>
      </c>
      <c r="I67" s="89" t="s">
        <v>57</v>
      </c>
      <c r="J67" s="104">
        <v>0.70833333333333337</v>
      </c>
      <c r="K67" s="92">
        <v>1.8333333333333333</v>
      </c>
      <c r="L67" s="107">
        <v>1560</v>
      </c>
      <c r="M67" s="97">
        <v>242.4</v>
      </c>
      <c r="N67" s="67"/>
      <c r="O67" s="67"/>
      <c r="P67" s="108"/>
      <c r="Q67" s="21"/>
      <c r="R67" s="21"/>
      <c r="S67" s="47"/>
      <c r="T67" s="48"/>
      <c r="U67" s="21"/>
      <c r="V67" s="52"/>
      <c r="W67" s="21"/>
      <c r="X67" s="52"/>
      <c r="Y67" s="21"/>
      <c r="Z67" s="52"/>
      <c r="AA67" s="21"/>
      <c r="AB67" s="40">
        <f t="shared" si="0"/>
        <v>1802.4</v>
      </c>
    </row>
    <row r="68" spans="1:28">
      <c r="A68" s="69"/>
      <c r="B68" s="88" t="s">
        <v>38</v>
      </c>
      <c r="C68" s="95">
        <v>94716188000</v>
      </c>
      <c r="D68" s="86" t="s">
        <v>5</v>
      </c>
      <c r="E68" s="85">
        <v>44256</v>
      </c>
      <c r="F68" s="89" t="s">
        <v>21</v>
      </c>
      <c r="G68" s="89" t="s">
        <v>8</v>
      </c>
      <c r="H68" s="104">
        <v>0.29166666666666669</v>
      </c>
      <c r="I68" s="104" t="s">
        <v>58</v>
      </c>
      <c r="J68" s="104">
        <v>0.55208333333333337</v>
      </c>
      <c r="K68" s="92">
        <v>1.25</v>
      </c>
      <c r="L68" s="107">
        <v>2600</v>
      </c>
      <c r="M68" s="97">
        <v>242.4</v>
      </c>
      <c r="N68" s="62">
        <v>1652.4</v>
      </c>
      <c r="O68" s="66">
        <f>N68*5%</f>
        <v>82.62</v>
      </c>
      <c r="P68" s="21"/>
      <c r="Q68" s="21"/>
      <c r="R68" s="21"/>
      <c r="S68" s="47"/>
      <c r="T68" s="48"/>
      <c r="U68" s="21"/>
      <c r="V68" s="52"/>
      <c r="W68" s="21"/>
      <c r="X68" s="52"/>
      <c r="Y68" s="21"/>
      <c r="Z68" s="52"/>
      <c r="AA68" s="21"/>
      <c r="AB68" s="40">
        <f>L68+M68+O68</f>
        <v>2925.02</v>
      </c>
    </row>
    <row r="69" spans="1:28">
      <c r="A69" s="69"/>
      <c r="B69" s="88" t="s">
        <v>39</v>
      </c>
      <c r="C69" s="95">
        <v>3315798125</v>
      </c>
      <c r="D69" s="86"/>
      <c r="E69" s="85">
        <v>44487</v>
      </c>
      <c r="F69" s="89" t="s">
        <v>108</v>
      </c>
      <c r="G69" s="89" t="s">
        <v>109</v>
      </c>
      <c r="H69" s="104">
        <v>0.33333333333333331</v>
      </c>
      <c r="I69" s="104" t="s">
        <v>112</v>
      </c>
      <c r="J69" s="104">
        <v>0.67499999999999993</v>
      </c>
      <c r="K69" s="92">
        <v>1.5</v>
      </c>
      <c r="L69" s="107">
        <v>2508.65</v>
      </c>
      <c r="M69" s="97">
        <v>242.4</v>
      </c>
      <c r="N69" s="62"/>
      <c r="O69" s="66">
        <f>L69*10%</f>
        <v>250.86500000000001</v>
      </c>
      <c r="P69" s="21"/>
      <c r="Q69" s="21"/>
      <c r="R69" s="21"/>
      <c r="S69" s="47"/>
      <c r="T69" s="48"/>
      <c r="U69" s="21"/>
      <c r="V69" s="52"/>
      <c r="W69" s="21"/>
      <c r="X69" s="52"/>
      <c r="Y69" s="21"/>
      <c r="Z69" s="52"/>
      <c r="AA69" s="21"/>
      <c r="AB69" s="40">
        <f>L69+M69+P69+O69</f>
        <v>3001.915</v>
      </c>
    </row>
    <row r="70" spans="1:28" ht="16.5" customHeight="1">
      <c r="A70" s="69"/>
      <c r="B70" s="88" t="s">
        <v>65</v>
      </c>
      <c r="C70" s="95">
        <v>70037761110</v>
      </c>
      <c r="D70" s="86"/>
      <c r="E70" s="109">
        <v>44494</v>
      </c>
      <c r="F70" s="89" t="s">
        <v>114</v>
      </c>
      <c r="G70" s="89" t="s">
        <v>26</v>
      </c>
      <c r="H70" s="91">
        <v>0.29166666666666669</v>
      </c>
      <c r="I70" s="103" t="s">
        <v>70</v>
      </c>
      <c r="J70" s="91">
        <v>0.70833333333333337</v>
      </c>
      <c r="K70" s="92">
        <v>1.8333333333333333</v>
      </c>
      <c r="L70" s="93">
        <v>1212</v>
      </c>
      <c r="M70" s="97">
        <v>242.4</v>
      </c>
      <c r="N70" s="62"/>
      <c r="O70" s="62"/>
      <c r="P70" s="108"/>
      <c r="Q70" s="21"/>
      <c r="R70" s="21"/>
      <c r="S70" s="47"/>
      <c r="T70" s="48"/>
      <c r="U70" s="21"/>
      <c r="V70" s="52"/>
      <c r="W70" s="21"/>
      <c r="X70" s="52"/>
      <c r="Y70" s="21"/>
      <c r="Z70" s="52"/>
      <c r="AA70" s="21"/>
      <c r="AB70" s="40">
        <f>L70+M70+P70+O70</f>
        <v>1454.4</v>
      </c>
    </row>
    <row r="71" spans="1:28">
      <c r="A71" s="69"/>
      <c r="B71" s="88" t="s">
        <v>39</v>
      </c>
      <c r="C71" s="95">
        <v>5976657109</v>
      </c>
      <c r="D71" s="86" t="s">
        <v>5</v>
      </c>
      <c r="E71" s="109">
        <v>44256</v>
      </c>
      <c r="F71" s="89" t="s">
        <v>35</v>
      </c>
      <c r="G71" s="89" t="s">
        <v>34</v>
      </c>
      <c r="H71" s="91">
        <v>0.3125</v>
      </c>
      <c r="I71" s="103" t="s">
        <v>124</v>
      </c>
      <c r="J71" s="91">
        <v>0.72916666666666663</v>
      </c>
      <c r="K71" s="92">
        <v>1.8333333333333333</v>
      </c>
      <c r="L71" s="111">
        <v>1560</v>
      </c>
      <c r="M71" s="97">
        <v>242.4</v>
      </c>
      <c r="N71" s="63"/>
      <c r="O71" s="67"/>
      <c r="P71" s="108"/>
      <c r="Q71" s="21"/>
      <c r="R71" s="21"/>
      <c r="S71" s="47"/>
      <c r="T71" s="48"/>
      <c r="U71" s="21"/>
      <c r="V71" s="52"/>
      <c r="W71" s="21"/>
      <c r="X71" s="52"/>
      <c r="Y71" s="21"/>
      <c r="Z71" s="52"/>
      <c r="AA71" s="21"/>
      <c r="AB71" s="40">
        <f t="shared" si="0"/>
        <v>1802.4</v>
      </c>
    </row>
    <row r="72" spans="1:28" s="1" customFormat="1">
      <c r="B72" s="80"/>
      <c r="C72" s="80"/>
      <c r="D72" s="80"/>
      <c r="E72"/>
      <c r="F72" s="80"/>
      <c r="G72" s="32"/>
      <c r="H72" s="32"/>
      <c r="I72" s="32"/>
      <c r="J72" s="32"/>
      <c r="K72" s="31"/>
      <c r="L72" s="100">
        <f>SUM(L8:L71)</f>
        <v>135089.19</v>
      </c>
      <c r="M72" s="56">
        <f>SUM(M8:M71)</f>
        <v>15271.199999999984</v>
      </c>
      <c r="N72" s="57"/>
      <c r="O72" s="29">
        <f>SUM(O8:O71)</f>
        <v>730.74300000000005</v>
      </c>
      <c r="P72" s="29">
        <f>SUM(P9:P71)</f>
        <v>1836.19</v>
      </c>
      <c r="Q72" s="29">
        <f t="shared" ref="Q72:AA72" si="1">SUM(Q38:Q71)</f>
        <v>0</v>
      </c>
      <c r="R72" s="29">
        <f t="shared" si="1"/>
        <v>0</v>
      </c>
      <c r="S72" s="29">
        <f t="shared" si="1"/>
        <v>0</v>
      </c>
      <c r="T72" s="29">
        <f t="shared" si="1"/>
        <v>0</v>
      </c>
      <c r="U72" s="29">
        <f t="shared" si="1"/>
        <v>0</v>
      </c>
      <c r="V72" s="29">
        <f t="shared" si="1"/>
        <v>0</v>
      </c>
      <c r="W72" s="29">
        <f t="shared" si="1"/>
        <v>0</v>
      </c>
      <c r="X72" s="29">
        <f t="shared" si="1"/>
        <v>0</v>
      </c>
      <c r="Y72" s="29">
        <f t="shared" si="1"/>
        <v>0</v>
      </c>
      <c r="Z72" s="29">
        <f t="shared" si="1"/>
        <v>0</v>
      </c>
      <c r="AA72" s="29">
        <f t="shared" si="1"/>
        <v>0</v>
      </c>
      <c r="AB72" s="58">
        <f>SUM(AB9:AB71)</f>
        <v>151370.10399999982</v>
      </c>
    </row>
    <row r="73" spans="1:28" s="1" customFormat="1">
      <c r="B73" s="81"/>
      <c r="C73" s="81"/>
      <c r="D73" s="81"/>
      <c r="E73"/>
      <c r="F73" s="81"/>
      <c r="G73" s="7"/>
      <c r="H73" s="7"/>
      <c r="I73" s="7"/>
      <c r="J73" s="7"/>
      <c r="K73" s="5"/>
      <c r="L73" s="8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:28" s="1" customFormat="1">
      <c r="B74" s="19" t="s">
        <v>61</v>
      </c>
      <c r="C74" s="96"/>
      <c r="D74" s="5"/>
      <c r="F74" s="5"/>
      <c r="G74" s="7"/>
      <c r="H74" s="7"/>
      <c r="I74" s="7"/>
      <c r="J74" s="7"/>
      <c r="K74" s="5"/>
      <c r="L74" s="8"/>
      <c r="M74" s="30"/>
      <c r="N74" s="30"/>
      <c r="O74" s="30"/>
      <c r="P74" s="30"/>
      <c r="Q74" s="59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:28" s="1" customFormat="1">
      <c r="B75" s="2" t="s">
        <v>62</v>
      </c>
      <c r="C75" s="2">
        <v>10</v>
      </c>
      <c r="D75" s="5"/>
      <c r="F75" s="5"/>
      <c r="G75" s="7"/>
      <c r="H75" s="7"/>
      <c r="I75" s="7"/>
      <c r="J75" s="7"/>
      <c r="K75" s="5"/>
      <c r="L75" s="8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59"/>
      <c r="Y75" s="30"/>
      <c r="Z75" s="30"/>
      <c r="AA75" s="30"/>
      <c r="AB75" s="30"/>
    </row>
    <row r="76" spans="1:28" s="1" customFormat="1">
      <c r="B76" s="2" t="s">
        <v>147</v>
      </c>
      <c r="C76" s="2">
        <v>0</v>
      </c>
      <c r="D76" s="5"/>
      <c r="F76" s="5"/>
      <c r="G76" s="7"/>
      <c r="H76" s="7"/>
      <c r="I76" s="7"/>
      <c r="J76" s="7"/>
      <c r="K76" s="5"/>
      <c r="L76" s="8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59"/>
      <c r="Y76" s="30"/>
      <c r="Z76" s="30"/>
      <c r="AA76" s="30"/>
      <c r="AB76" s="30"/>
    </row>
    <row r="77" spans="1:28">
      <c r="B77" s="2" t="s">
        <v>63</v>
      </c>
      <c r="C77" s="17">
        <v>5</v>
      </c>
    </row>
    <row r="78" spans="1:28">
      <c r="B78" s="2" t="s">
        <v>64</v>
      </c>
      <c r="C78" s="17">
        <v>64</v>
      </c>
    </row>
    <row r="80" spans="1:28" ht="21.75" customHeight="1">
      <c r="A80" s="123" t="s">
        <v>160</v>
      </c>
      <c r="B80" s="123"/>
      <c r="C80" s="124"/>
      <c r="D80" s="124"/>
      <c r="E80" s="124"/>
      <c r="F80" s="124"/>
      <c r="G80" s="23"/>
      <c r="H80" s="23"/>
      <c r="I80" s="23"/>
      <c r="J80" s="23"/>
      <c r="K80" s="24"/>
      <c r="L80" s="24"/>
      <c r="M80" s="24"/>
    </row>
    <row r="81" spans="1:28" ht="15.6">
      <c r="A81" s="24"/>
      <c r="B81" s="24"/>
      <c r="C81" s="24"/>
      <c r="D81" s="23"/>
      <c r="E81" s="25"/>
      <c r="F81" s="25"/>
      <c r="G81" s="23"/>
      <c r="H81" s="23"/>
      <c r="I81" s="23"/>
      <c r="J81" s="23"/>
      <c r="K81" s="24"/>
      <c r="L81" s="24"/>
      <c r="M81" s="24"/>
      <c r="N81" s="24"/>
      <c r="O81" s="24"/>
    </row>
    <row r="82" spans="1:28">
      <c r="A82" s="28" t="s">
        <v>100</v>
      </c>
      <c r="B82" s="27"/>
      <c r="C82" s="27"/>
      <c r="D82" s="26"/>
      <c r="E82" s="23"/>
      <c r="F82" s="27" t="s">
        <v>117</v>
      </c>
      <c r="G82" s="122"/>
      <c r="H82" s="75" t="s">
        <v>170</v>
      </c>
      <c r="I82" s="22"/>
      <c r="J82"/>
      <c r="K82"/>
      <c r="L82" s="75" t="s">
        <v>101</v>
      </c>
      <c r="M82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/>
      <c r="AA82"/>
      <c r="AB82"/>
    </row>
    <row r="83" spans="1:28" ht="15.6">
      <c r="A83" s="68"/>
      <c r="B83" s="68"/>
      <c r="C83" s="68"/>
      <c r="D83" s="79"/>
      <c r="E83" s="25"/>
      <c r="F83" s="23"/>
      <c r="G83" s="23"/>
      <c r="H83" s="23"/>
      <c r="I83" s="22"/>
      <c r="J83" s="30"/>
      <c r="K83" s="30"/>
      <c r="L83" s="30"/>
      <c r="O83"/>
      <c r="Q83" s="30"/>
      <c r="R83" s="30"/>
      <c r="S83" s="30"/>
      <c r="AB83"/>
    </row>
    <row r="84" spans="1:28" ht="15.6">
      <c r="A84" s="68"/>
      <c r="B84" s="68"/>
      <c r="C84" s="68"/>
      <c r="D84" s="79"/>
      <c r="E84" s="25"/>
      <c r="F84" s="23"/>
      <c r="G84" s="23"/>
      <c r="H84" s="23"/>
      <c r="I84" s="22"/>
      <c r="J84" s="30"/>
      <c r="K84" s="30"/>
      <c r="L84" s="30"/>
      <c r="O84"/>
      <c r="Q84" s="30"/>
      <c r="R84" s="30"/>
      <c r="S84" s="30"/>
      <c r="AB84"/>
    </row>
    <row r="85" spans="1:28" ht="15.6">
      <c r="A85" s="77" t="s">
        <v>16</v>
      </c>
      <c r="B85" s="68"/>
      <c r="C85" s="68"/>
      <c r="D85" s="79"/>
      <c r="E85" s="25"/>
      <c r="F85" s="26" t="s">
        <v>167</v>
      </c>
      <c r="G85" s="23"/>
      <c r="H85" s="23"/>
      <c r="I85" s="22"/>
      <c r="J85" s="30"/>
      <c r="K85" s="30"/>
      <c r="L85" s="30"/>
      <c r="O85"/>
      <c r="Q85" s="30"/>
      <c r="R85" s="30"/>
      <c r="S85" s="30"/>
      <c r="AB85"/>
    </row>
    <row r="86" spans="1:28" ht="15.6">
      <c r="B86" s="78"/>
      <c r="C86" s="68"/>
      <c r="D86" s="79"/>
      <c r="E86" s="25"/>
      <c r="F86"/>
      <c r="G86" s="23"/>
      <c r="H86" s="23"/>
      <c r="I86" s="22"/>
      <c r="J86" s="76"/>
      <c r="K86" s="30"/>
      <c r="L86" s="30"/>
      <c r="O86"/>
      <c r="Q86" s="76"/>
      <c r="R86" s="30"/>
      <c r="S86" s="30"/>
      <c r="AB86"/>
    </row>
    <row r="87" spans="1:28">
      <c r="A87" s="22"/>
      <c r="B87" s="22"/>
      <c r="C87" s="22"/>
      <c r="D87"/>
      <c r="E87"/>
      <c r="F87" s="26"/>
      <c r="G87"/>
      <c r="H87"/>
      <c r="I87"/>
      <c r="J87"/>
      <c r="K87" s="22"/>
      <c r="L87" s="22"/>
    </row>
    <row r="88" spans="1:28">
      <c r="A88" s="22"/>
      <c r="B88" s="22"/>
      <c r="C88" s="22"/>
      <c r="D88"/>
      <c r="E88"/>
      <c r="F88"/>
      <c r="G88"/>
      <c r="H88"/>
      <c r="I88"/>
      <c r="J88"/>
      <c r="K88" s="22"/>
      <c r="L88" s="22"/>
    </row>
  </sheetData>
  <autoFilter ref="A7:AB72" xr:uid="{00000000-0001-0000-0200-000000000000}"/>
  <sortState xmlns:xlrd2="http://schemas.microsoft.com/office/spreadsheetml/2017/richdata2" ref="B38:AB71">
    <sortCondition ref="B38:B71"/>
  </sortState>
  <mergeCells count="1">
    <mergeCell ref="A80:F80"/>
  </mergeCells>
  <phoneticPr fontId="4" type="noConversion"/>
  <pageMargins left="0.51181102362204722" right="0" top="0.78740157480314965" bottom="0.78740157480314965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2022-05-05T13:03:28Z</cp:lastPrinted>
  <dcterms:created xsi:type="dcterms:W3CDTF">2020-10-20T15:35:28Z</dcterms:created>
  <dcterms:modified xsi:type="dcterms:W3CDTF">2023-04-18T20:48:31Z</dcterms:modified>
</cp:coreProperties>
</file>