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"/>
    </mc:Choice>
  </mc:AlternateContent>
  <xr:revisionPtr revIDLastSave="0" documentId="13_ncr:1_{18255210-55E4-4495-BFF1-C11FC03D93B1}" xr6:coauthVersionLast="47" xr6:coauthVersionMax="47" xr10:uidLastSave="{00000000-0000-0000-0000-000000000000}"/>
  <bookViews>
    <workbookView xWindow="-25320" yWindow="285" windowWidth="25440" windowHeight="15270" xr2:uid="{71E58045-FF54-4E84-ADBD-BF60ED322D43}"/>
  </bookViews>
  <sheets>
    <sheet name="POLICLINICA POSSE" sheetId="1" r:id="rId1"/>
  </sheets>
  <definedNames>
    <definedName name="_xlnm._FilterDatabase" localSheetId="0" hidden="1">'POLICLINICA POSSE'!$D$21:$U$39</definedName>
    <definedName name="_xlnm.Print_Area" localSheetId="0">'POLICLINICA POSSE'!$A$1:$V$83</definedName>
    <definedName name="_xlnm.Print_Titles" localSheetId="0">'POLICLINICA POSSE'!$50:$51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1" l="1"/>
  <c r="F53" i="1"/>
  <c r="F52" i="1"/>
  <c r="F71" i="1" s="1"/>
  <c r="U39" i="1"/>
  <c r="T39" i="1"/>
  <c r="S39" i="1"/>
  <c r="R39" i="1"/>
  <c r="Q39" i="1"/>
  <c r="P39" i="1"/>
  <c r="O39" i="1"/>
  <c r="N39" i="1"/>
  <c r="M39" i="1"/>
  <c r="L39" i="1"/>
  <c r="J39" i="1"/>
  <c r="I39" i="1"/>
  <c r="H39" i="1"/>
  <c r="G39" i="1"/>
  <c r="F39" i="1"/>
  <c r="E39" i="1"/>
  <c r="D39" i="1"/>
  <c r="C39" i="1"/>
  <c r="B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  <author>Emilia Regina da Fonseca</author>
    <author>Kátia Mendes Magalhães</author>
  </authors>
  <commentList>
    <comment ref="S22" authorId="0" shapeId="0" xr:uid="{033ECAEA-664F-46CB-9E9F-8A6A37328A4F}">
      <text>
        <r>
          <rPr>
            <sz val="10"/>
            <rFont val="Arial"/>
            <family val="2"/>
          </rPr>
          <t xml:space="preserve">ROCESSO SEI: 202200010008470 . OBJETO: REPASSE DE RECURSOS FINANCEIROS AO INSTITUTO CEM,  A TÍTULO DE INVESTIMENTO - IMPLANTAÇÃO DO SISTEMA
</t>
        </r>
      </text>
    </comment>
    <comment ref="F52" authorId="1" shapeId="0" xr:uid="{9382019F-89CD-44A2-8EF4-EC2FB526BD76}">
      <text>
        <r>
          <rPr>
            <b/>
            <sz val="9"/>
            <color indexed="81"/>
            <rFont val="Segoe UI"/>
            <family val="2"/>
          </rPr>
          <t>R$ 26.162,62-  E       R$  638,64   I</t>
        </r>
        <r>
          <rPr>
            <sz val="9"/>
            <color indexed="81"/>
            <rFont val="Segoe UI"/>
            <family val="2"/>
          </rPr>
          <t xml:space="preserve">RRF -CELG  JANEIRO/24 LANÇADO NA PLANILHA DE FEVEREIRO/24.  DESPACHO Nº 332/2024/SES/GMAE - CG-14421
</t>
        </r>
      </text>
    </comment>
    <comment ref="F53" authorId="1" shapeId="0" xr:uid="{23B9D2D2-33FF-45E1-B8FE-E23EDEF548DF}">
      <text>
        <r>
          <rPr>
            <b/>
            <sz val="9"/>
            <color indexed="81"/>
            <rFont val="Segoe UI"/>
            <family val="2"/>
          </rPr>
          <t xml:space="preserve">R$ 35.989,66-  E       R$ 674,48    </t>
        </r>
        <r>
          <rPr>
            <sz val="9"/>
            <color indexed="81"/>
            <rFont val="Segoe UI"/>
            <family val="2"/>
          </rPr>
          <t xml:space="preserve">IRRF -CELG  REFERENCIA FEVEREIRO/24, LANÇADA NA PLANILHA DE REPASSE MENSAL MARÇO/2024. DESPACHO Nº 1029/2024/SES/SUPECC-03082 e Despacho nº 332/2024- GMAE-CG (v. 58131458).
</t>
        </r>
      </text>
    </comment>
    <comment ref="F65" authorId="2" shapeId="0" xr:uid="{401BF862-9FA1-4FDA-A9EB-37EC8BDF119F}">
      <text>
        <r>
          <rPr>
            <b/>
            <sz val="9"/>
            <color indexed="81"/>
            <rFont val="Segoe UI"/>
            <family val="2"/>
          </rPr>
          <t>R$ 424.310,42 -Parcela 01/06  do  Ajuste de Metas: Relatório nº 33/2023 - GMAE (49802266), no qual a Comissão de Monitoramento e Avaliação dos Contratos de Gestão avalia a gestão da Policlínica Estadual da Região Nordeste - POSSE, no período de 17/12/2022 a 14/06/2023, na vigência do 1º Termo Aditivo do Contrato de Gestão Nº 051/2020 - SES/GO, Processo nº 202300010040339, valor total do ajuste R$ 2.545.862,54), HOUVE PARCELAMENTO DA GLOSA VIA DESPACHO Nº 1109/2024/SES/SUPECC-03082 (58881670)</t>
        </r>
      </text>
    </comment>
    <comment ref="F66" authorId="2" shapeId="0" xr:uid="{AABE94E9-EA0F-44DC-B85C-A43C18E893D4}">
      <text>
        <r>
          <rPr>
            <b/>
            <sz val="9"/>
            <color indexed="81"/>
            <rFont val="Segoe UI"/>
            <family val="2"/>
          </rPr>
          <t>R$ 424.310,42 -Parcela 02/06  do  Ajuste de Metas: Relatório nº 33/2023 - GMAE (49802266), no qual a Comissão de Monitoramento e Avaliação dos Contratos de Gestão avalia a gestão da Policlínica Estadual da Região Nordeste - POSSE, no período de 17/12/2022 a 14/06/2023, na vigência do 1º Termo Aditivo do Contrato de Gestão Nº 051/2020 - SES/GO, Processo nº 202300010040339, valor total do ajuste R$ 2.545.862,54), HOUVE PARCELAMENTO DA GLOSA VIA DESPACHO Nº 1109/2024/SES/SUPECC-03082 (58881670)</t>
        </r>
      </text>
    </comment>
    <comment ref="F67" authorId="2" shapeId="0" xr:uid="{53285018-6284-4F0E-9451-187FE8488844}">
      <text>
        <r>
          <rPr>
            <b/>
            <sz val="9"/>
            <color indexed="81"/>
            <rFont val="Segoe UI"/>
            <family val="2"/>
          </rPr>
          <t>R$ 424.310,42 -Parcela 03/06  do  Ajuste de Metas: Relatório nº 33/2023 - GMAE (49802266), no qual a Comissão de Monitoramento e Avaliação dos Contratos de Gestão avalia a gestão da Policlínica Estadual da Região Nordeste - POSSE, no período de 17/12/2022 a 14/06/2023, na vigência do 1º Termo Aditivo do Contrato de Gestão Nº 051/2020 - SES/GO, Processo nº 202300010040339, valor total do ajuste R$ 2.545.862,54), HOUVE PARCELAMENTO DA GLOSA VIA DESPACHO Nº 1109/2024/SES/SUPECC-03082 (58881670)</t>
        </r>
      </text>
    </comment>
    <comment ref="F68" authorId="2" shapeId="0" xr:uid="{077D93D2-31CF-40CC-BE60-E9C3945E1DDE}">
      <text>
        <r>
          <rPr>
            <b/>
            <sz val="9"/>
            <color indexed="81"/>
            <rFont val="Segoe UI"/>
            <family val="2"/>
          </rPr>
          <t>R$ 424.310,42 -Parcela 04/06  do  Ajuste de Metas: Relatório nº 33/2023 - GMAE (49802266), no qual a Comissão de Monitoramento e Avaliação dos Contratos de Gestão avalia a gestão da Policlínica Estadual da Região Nordeste - POSSE, no período de 17/12/2022 a 14/06/2023, na vigência do 1º Termo Aditivo do Contrato de Gestão Nº 051/2020 - SES/GO, Processo nº 202300010040339, valor total do ajuste R$ 2.545.862,54), HOUVE PARCELAMENTO DA GLOSA VIA DESPACHO Nº 1109/2024/SES/SUPECC-03082 (58881670)</t>
        </r>
      </text>
    </comment>
    <comment ref="F69" authorId="2" shapeId="0" xr:uid="{34099519-E49B-4512-A7A1-A675D1DA60A0}">
      <text>
        <r>
          <rPr>
            <b/>
            <sz val="9"/>
            <color indexed="81"/>
            <rFont val="Segoe UI"/>
            <family val="2"/>
          </rPr>
          <t>R$ 424.310,42 -Parcela 05/06  do  Ajuste de Metas: Relatório nº 33/2023 - GMAE (49802266), no qual a Comissão de Monitoramento e Avaliação dos Contratos de Gestão avalia a gestão da Policlínica Estadual da Região Nordeste - POSSE, no período de 17/12/2022 a 14/06/2023, na vigência do 1º Termo Aditivo do Contrato de Gestão Nº 051/2020 - SES/GO, Processo nº 202300010040339, valor total do ajuste R$ 2.545.862,54), HOUVE PARCELAMENTO DA GLOSA VIA DESPACHO Nº 1109/2024/SES/SUPECC-03082 (58881670)</t>
        </r>
      </text>
    </comment>
    <comment ref="F70" authorId="2" shapeId="0" xr:uid="{53319F0E-846A-433F-A446-E14D6A390F80}">
      <text>
        <r>
          <rPr>
            <b/>
            <sz val="9"/>
            <color indexed="81"/>
            <rFont val="Segoe UI"/>
            <family val="2"/>
          </rPr>
          <t>R$ 424.310,44 -Parcela 06/06  do  Ajuste de Metas: Relatório nº 33/2023 - GMAE (49802266), no qual a Comissão de Monitoramento e Avaliação dos Contratos de Gestão avalia a gestão da Policlínica Estadual da Região Nordeste - POSSE, no período de 17/12/2022 a 14/06/2023, na vigência do 1º Termo Aditivo do Contrato de Gestão Nº 051/2020 - SES/GO, Processo nº 202300010040339, valor total do ajuste R$ 2.545.862,54), HOUVE PARCELAMENTO DA GLOSA VIA DESPACHO Nº 1109/2024/SES/SUPECC-03082 (58881670)</t>
        </r>
      </text>
    </comment>
  </commentList>
</comments>
</file>

<file path=xl/sharedStrings.xml><?xml version="1.0" encoding="utf-8"?>
<sst xmlns="http://schemas.openxmlformats.org/spreadsheetml/2006/main" count="122" uniqueCount="62">
  <si>
    <t>Relatório Resumido da Execução Orçamentária e Financeira por Contrato de Gestão</t>
  </si>
  <si>
    <t>Mês/Ano: Janeiro a março/2024</t>
  </si>
  <si>
    <t>Órgão Contratante: SECRETARIA DE ESTADO DA SAÚDE – SES/GO.</t>
  </si>
  <si>
    <t>CNPJ: 02.529.964/0001-57</t>
  </si>
  <si>
    <t>Organização Social Contratada : INSTITUTO CEM - CENTRO HOSPITALAR DE ATENÇÃO E EMERGÊNCIAS MÉDICAS</t>
  </si>
  <si>
    <t>CNPJ: 12.053.184/0002-18</t>
  </si>
  <si>
    <t>Unidade Gerida: Policlínica Estadual da Região Nordeste – Unidade Posse.</t>
  </si>
  <si>
    <t>Contrato de Gestão nº: 051/2020 - SES -   1º Termo Aditivo ,  6° Apostilamento, 7°Apostilamento, 8°Apostilamento.</t>
  </si>
  <si>
    <t xml:space="preserve">Vigência do Contrato de Gestão - Início:  04/11/2020       Término 15/04/2024    /   1º  Termo Aditivo: 15/06/2022       Término 15/04/2024    </t>
  </si>
  <si>
    <t>Previsão de Repasse Mensal do Contrato de Gestão: R$ 3.041.893,93       Processo nº: 202000010028601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</si>
  <si>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</si>
  <si>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</si>
  <si>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</si>
  <si>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</si>
  <si>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</si>
  <si>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</si>
  <si>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</si>
  <si>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</si>
  <si>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</si>
  <si>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</si>
  <si>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</si>
  <si>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</si>
  <si>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</si>
  <si>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</si>
  <si>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</si>
  <si>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</si>
  <si>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</si>
  <si>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</si>
  <si>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</si>
  <si>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</si>
  <si>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</si>
  <si>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</si>
  <si>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</si>
  <si>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 xml:space="preserve">Mandados Judiciais 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</si>
  <si>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</si>
  <si>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</si>
  <si>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</si>
  <si>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</si>
  <si>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</si>
  <si>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</si>
  <si>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</si>
  <si>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DESPESA (mês/ano)</t>
  </si>
  <si>
    <t xml:space="preserve">Período da APLICAÇÃO da Glosa (mês/ano)- </t>
  </si>
  <si>
    <t>Área Responsável</t>
  </si>
  <si>
    <t>Glosa- Concessionárias (faturas da energia).</t>
  </si>
  <si>
    <t>3.3.90.39.04</t>
  </si>
  <si>
    <t xml:space="preserve">SUPECC-03082 e SES/GMAE - CG-14421 </t>
  </si>
  <si>
    <t>SUPECC-03082 e SES/GMAE - CG-14422</t>
  </si>
  <si>
    <t>SUPECC-03082 e SES/GMAE - CG-14423</t>
  </si>
  <si>
    <t>*Glosa- Concessionárias (faturas da energia).</t>
  </si>
  <si>
    <t>SUPECC-03082 e SES/GMAE - CG-14424</t>
  </si>
  <si>
    <t>Glosa - Não cumprimento de Metas Contratuais.</t>
  </si>
  <si>
    <t>17/12/2022 a 14/06/2023</t>
  </si>
  <si>
    <t>Relatório nº 33/2023 - GMAE (49802266),</t>
  </si>
  <si>
    <t>Total Geral</t>
  </si>
  <si>
    <t xml:space="preserve">* Glosa aplicada com valor estimado - ajuste será realizado posteriormente, quando informado pela SES/GMAE - CG-14421. </t>
  </si>
  <si>
    <r>
      <t xml:space="preserve">Nota Explicativa: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 Pagamentos (repasses – Restos a Pagar) 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</rPr>
      <t>PROC: 202000010028601 ,POLICL.POSSE-CEM , REF. AO REPASSE CONT. GESTÃO, REF. A NOVEMBRO 2023.
.
VALOR PAGO</t>
    </r>
    <r>
      <rPr>
        <b/>
        <sz val="10"/>
        <color rgb="FF000000"/>
        <rFont val="Calibri"/>
        <family val="2"/>
        <charset val="1"/>
      </rPr>
      <t xml:space="preserve">.................R$ 58.768,58.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</rPr>
      <t>PROC: 202000010028601 ,POLICL.POSSE-CEM , REF. AO REPASSE CONT. GESTÃO, REF. A DEZEMBRO 2023.
.
VALOR PAGO</t>
    </r>
    <r>
      <rPr>
        <b/>
        <sz val="10"/>
        <color rgb="FF000000"/>
        <rFont val="Calibri"/>
        <family val="2"/>
        <charset val="1"/>
      </rPr>
      <t xml:space="preserve">..............R$ 72.271,15.                                                                                                                                                                                                                                                                                                                                           9. Pagamentos de Despesas de Exercícios Anteriores - DEA: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</rPr>
      <t>Repasse financeiro à Policlínica Estadual da Região Nordeste Posse, para pagamento do Piso Nacional da Enfermagem. Portaria GM/MS nº 1.355/2023. Contrato nº 51/2020-SES/GO. 5º Apostilamento. Ref. Dezembro/23.........R$ 37.843,31
.
PROGRAMA FEDERAL: Assistência Financeira para pagamento do Piso Salarial dos
 Prof. da Enfermagem Portaria 1355/2023.
.
PDF 2024285000015 DAOF 429/2024 RD 9/2024 (SEI 55488774).</t>
    </r>
  </si>
  <si>
    <t>Fonte:Contratos de Gestão e Aditivos contidos no processo e Portal Transparência: saude.go.gov.br  e Sistema SIOFINET - Portal.go.gov.br.</t>
  </si>
  <si>
    <t>Pedro de Aquino Morais Júnior</t>
  </si>
  <si>
    <t>Thalles Paulino de Ávila</t>
  </si>
  <si>
    <t>superintendente de Monitoramento dos Contratos de Gestão e Convênios -SES-GO</t>
  </si>
  <si>
    <t>Superintendente de Gestão Integrada -SGI/SES-GO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</si>
</sst>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theme="1"/>
      <name val="Calibri"/>
      <family val="2"/>
      <charset val="1"/>
    </font>
    <font>
      <sz val="10"/>
      <color rgb="FF000000"/>
      <name val="Calibri"/>
      <family val="2"/>
    </font>
    <font>
      <sz val="10"/>
      <color rgb="FF000000"/>
      <name val="Arial"/>
      <family val="2"/>
      <charset val="1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127622"/>
        <bgColor rgb="FF548235"/>
      </patternFill>
    </fill>
    <fill>
      <patternFill patternType="solid">
        <fgColor rgb="FFAFD095"/>
        <bgColor rgb="FFA9D18E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164" fontId="1" fillId="0" borderId="0" applyBorder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7" fontId="3" fillId="0" borderId="12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14" xfId="1" applyFont="1" applyBorder="1" applyAlignment="1" applyProtection="1">
      <alignment horizontal="center"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wrapText="1"/>
    </xf>
    <xf numFmtId="164" fontId="6" fillId="0" borderId="14" xfId="0" applyNumberFormat="1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15" xfId="0" applyFont="1" applyBorder="1" applyAlignment="1">
      <alignment wrapText="1"/>
    </xf>
    <xf numFmtId="164" fontId="3" fillId="0" borderId="15" xfId="0" applyNumberFormat="1" applyFont="1" applyBorder="1" applyAlignment="1">
      <alignment wrapText="1"/>
    </xf>
    <xf numFmtId="17" fontId="3" fillId="0" borderId="16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vertical="center" wrapText="1"/>
    </xf>
    <xf numFmtId="164" fontId="3" fillId="0" borderId="15" xfId="1" applyFont="1" applyBorder="1" applyAlignment="1" applyProtection="1">
      <alignment horizontal="center" vertical="center" wrapText="1"/>
    </xf>
    <xf numFmtId="164" fontId="3" fillId="0" borderId="15" xfId="1" applyFont="1" applyBorder="1" applyAlignment="1" applyProtection="1">
      <alignment wrapText="1"/>
    </xf>
    <xf numFmtId="0" fontId="3" fillId="0" borderId="15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wrapText="1"/>
    </xf>
    <xf numFmtId="164" fontId="5" fillId="4" borderId="12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164" fontId="7" fillId="0" borderId="18" xfId="2" applyFont="1" applyBorder="1" applyAlignment="1" applyProtection="1">
      <alignment horizontal="right" vertical="center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64" fontId="8" fillId="0" borderId="18" xfId="2" applyFont="1" applyBorder="1" applyAlignment="1" applyProtection="1">
      <alignment vertical="center"/>
    </xf>
    <xf numFmtId="164" fontId="6" fillId="0" borderId="17" xfId="1" applyFont="1" applyBorder="1" applyAlignment="1" applyProtection="1">
      <alignment vertical="center" wrapText="1"/>
    </xf>
    <xf numFmtId="4" fontId="6" fillId="0" borderId="17" xfId="1" applyNumberFormat="1" applyFont="1" applyBorder="1" applyAlignment="1" applyProtection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164" fontId="0" fillId="0" borderId="17" xfId="2" applyFont="1" applyBorder="1" applyAlignment="1" applyProtection="1">
      <alignment horizontal="right" vertical="center"/>
    </xf>
    <xf numFmtId="0" fontId="3" fillId="0" borderId="19" xfId="0" applyFont="1" applyBorder="1" applyAlignment="1">
      <alignment vertical="center" wrapText="1"/>
    </xf>
    <xf numFmtId="0" fontId="5" fillId="5" borderId="17" xfId="0" applyFont="1" applyFill="1" applyBorder="1" applyAlignment="1">
      <alignment vertical="center" wrapText="1"/>
    </xf>
    <xf numFmtId="164" fontId="5" fillId="5" borderId="17" xfId="1" applyFont="1" applyFill="1" applyBorder="1" applyAlignment="1" applyProtection="1">
      <alignment horizontal="right" vertical="center" wrapText="1"/>
    </xf>
    <xf numFmtId="0" fontId="3" fillId="5" borderId="1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Normal" xfId="0" builtinId="0"/>
    <cellStyle name="Vírgula" xfId="1" builtinId="3"/>
    <cellStyle name="Vírgula 44" xfId="2" xr:uid="{B1FD8068-EC77-429A-8C5F-C5B60AD27D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7EFD2-BEF8-4B7B-8404-9008AB0030BA}">
  <sheetPr codeName="Planilha16">
    <tabColor rgb="FF00B0F0"/>
  </sheetPr>
  <dimension ref="A1:V119"/>
  <sheetViews>
    <sheetView tabSelected="1" topLeftCell="A30" zoomScaleNormal="100" workbookViewId="0">
      <selection activeCell="K35" sqref="K35"/>
    </sheetView>
  </sheetViews>
  <sheetFormatPr defaultColWidth="8.7109375" defaultRowHeight="15" x14ac:dyDescent="0.25"/>
  <cols>
    <col min="1" max="1" width="11.42578125" customWidth="1"/>
    <col min="2" max="2" width="14.28515625" customWidth="1"/>
    <col min="3" max="3" width="16.140625" style="65" customWidth="1"/>
    <col min="4" max="7" width="15" customWidth="1"/>
    <col min="8" max="8" width="17.140625" customWidth="1"/>
    <col min="9" max="10" width="15" customWidth="1"/>
    <col min="11" max="11" width="15.5703125" customWidth="1"/>
    <col min="12" max="21" width="14.7109375" customWidth="1"/>
    <col min="22" max="22" width="16.42578125" customWidth="1"/>
  </cols>
  <sheetData>
    <row r="1" spans="1:22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15.75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5.75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80.25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8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spans="1:22" ht="42.75" customHeight="1" thickBot="1" x14ac:dyDescent="0.3">
      <c r="A21" s="12"/>
      <c r="B21" s="15"/>
      <c r="C21" s="16"/>
      <c r="D21" s="19" t="s">
        <v>25</v>
      </c>
      <c r="E21" s="19" t="s">
        <v>26</v>
      </c>
      <c r="F21" s="19" t="s">
        <v>27</v>
      </c>
      <c r="G21" s="19" t="s">
        <v>25</v>
      </c>
      <c r="H21" s="19" t="s">
        <v>26</v>
      </c>
      <c r="I21" s="19" t="s">
        <v>27</v>
      </c>
      <c r="J21" s="19" t="s">
        <v>25</v>
      </c>
      <c r="K21" s="19" t="s">
        <v>28</v>
      </c>
      <c r="L21" s="19" t="s">
        <v>25</v>
      </c>
      <c r="M21" s="19" t="s">
        <v>26</v>
      </c>
      <c r="N21" s="19" t="s">
        <v>27</v>
      </c>
      <c r="O21" s="19" t="s">
        <v>25</v>
      </c>
      <c r="P21" s="19" t="s">
        <v>26</v>
      </c>
      <c r="Q21" s="19"/>
      <c r="R21" s="19" t="s">
        <v>25</v>
      </c>
      <c r="S21" s="19" t="s">
        <v>26</v>
      </c>
      <c r="T21" s="19" t="s">
        <v>25</v>
      </c>
      <c r="U21" s="19" t="s">
        <v>29</v>
      </c>
      <c r="V21" s="16"/>
    </row>
    <row r="22" spans="1:22" ht="15.75" thickBot="1" x14ac:dyDescent="0.3">
      <c r="A22" s="20">
        <v>45292</v>
      </c>
      <c r="B22" s="21">
        <v>3079737.2399999998</v>
      </c>
      <c r="C22" s="21">
        <v>3079737.2399999998</v>
      </c>
      <c r="D22" s="21">
        <v>9255755.3599999994</v>
      </c>
      <c r="E22" s="21"/>
      <c r="F22" s="21"/>
      <c r="G22" s="21">
        <v>5883787.8599999994</v>
      </c>
      <c r="H22" s="21"/>
      <c r="I22" s="21"/>
      <c r="J22" s="22">
        <v>26801.26</v>
      </c>
      <c r="K22" s="23">
        <v>45292</v>
      </c>
      <c r="L22" s="24">
        <v>2941893.9299999997</v>
      </c>
      <c r="M22" s="25"/>
      <c r="N22" s="25"/>
      <c r="O22" s="26"/>
      <c r="P22" s="26"/>
      <c r="Q22" s="26"/>
      <c r="R22" s="26"/>
      <c r="S22" s="27"/>
      <c r="T22" s="26"/>
      <c r="U22" s="26"/>
      <c r="V22" s="28">
        <f t="shared" ref="V22:V38" si="0">L22+M22+N22+R22+S22+T22+U22</f>
        <v>2941893.9299999997</v>
      </c>
    </row>
    <row r="23" spans="1:22" ht="15.75" thickBot="1" x14ac:dyDescent="0.3">
      <c r="A23" s="29">
        <v>45323</v>
      </c>
      <c r="B23" s="30">
        <v>3079737.2399999998</v>
      </c>
      <c r="C23" s="21">
        <v>3079737.2399999998</v>
      </c>
      <c r="D23" s="21">
        <v>37843.31</v>
      </c>
      <c r="E23" s="21"/>
      <c r="F23" s="21"/>
      <c r="G23" s="21">
        <v>3110777.01</v>
      </c>
      <c r="H23" s="21"/>
      <c r="I23" s="21"/>
      <c r="J23" s="31">
        <v>36664.140000000007</v>
      </c>
      <c r="K23" s="23">
        <v>45289</v>
      </c>
      <c r="L23" s="24"/>
      <c r="M23" s="24"/>
      <c r="N23" s="24"/>
      <c r="O23" s="27"/>
      <c r="P23" s="27"/>
      <c r="Q23" s="27"/>
      <c r="R23" s="24">
        <v>72271.149999999994</v>
      </c>
      <c r="S23" s="27"/>
      <c r="T23" s="27">
        <v>37843.31</v>
      </c>
      <c r="U23" s="27"/>
      <c r="V23" s="28">
        <f t="shared" si="0"/>
        <v>110114.45999999999</v>
      </c>
    </row>
    <row r="24" spans="1:22" ht="15.75" thickBot="1" x14ac:dyDescent="0.3">
      <c r="A24" s="29">
        <v>45323</v>
      </c>
      <c r="B24" s="30"/>
      <c r="C24" s="21"/>
      <c r="D24" s="21"/>
      <c r="E24" s="21"/>
      <c r="F24" s="21"/>
      <c r="G24" s="21"/>
      <c r="H24" s="21"/>
      <c r="I24" s="21"/>
      <c r="J24" s="31"/>
      <c r="K24" s="23">
        <v>45231</v>
      </c>
      <c r="L24" s="24"/>
      <c r="M24" s="24"/>
      <c r="N24" s="24"/>
      <c r="O24" s="27"/>
      <c r="P24" s="27"/>
      <c r="Q24" s="27"/>
      <c r="R24" s="24">
        <v>58768.58</v>
      </c>
      <c r="S24" s="27"/>
      <c r="T24" s="27"/>
      <c r="U24" s="27"/>
      <c r="V24" s="28">
        <f t="shared" si="0"/>
        <v>58768.58</v>
      </c>
    </row>
    <row r="25" spans="1:22" ht="15.75" thickBot="1" x14ac:dyDescent="0.3">
      <c r="A25" s="29">
        <v>45323</v>
      </c>
      <c r="B25" s="30"/>
      <c r="C25" s="21"/>
      <c r="D25" s="21"/>
      <c r="E25" s="21"/>
      <c r="F25" s="21"/>
      <c r="G25" s="21"/>
      <c r="H25" s="21"/>
      <c r="I25" s="21"/>
      <c r="J25" s="31"/>
      <c r="K25" s="23">
        <v>45323</v>
      </c>
      <c r="L25" s="24">
        <v>2941893.9299999997</v>
      </c>
      <c r="M25" s="24"/>
      <c r="N25" s="24"/>
      <c r="O25" s="27"/>
      <c r="P25" s="27"/>
      <c r="Q25" s="27"/>
      <c r="R25" s="27"/>
      <c r="S25" s="27"/>
      <c r="T25" s="27"/>
      <c r="U25" s="27"/>
      <c r="V25" s="28">
        <f t="shared" si="0"/>
        <v>2941893.9299999997</v>
      </c>
    </row>
    <row r="26" spans="1:22" ht="15.75" thickBot="1" x14ac:dyDescent="0.3">
      <c r="A26" s="20">
        <v>45352</v>
      </c>
      <c r="B26" s="30">
        <v>3081207.8299999996</v>
      </c>
      <c r="C26" s="21">
        <v>3081207.8299999996</v>
      </c>
      <c r="D26" s="21">
        <v>25850140.34</v>
      </c>
      <c r="E26" s="21"/>
      <c r="F26" s="21"/>
      <c r="G26" s="21">
        <v>148885.35999999999</v>
      </c>
      <c r="H26" s="21"/>
      <c r="I26" s="21"/>
      <c r="J26" s="31">
        <v>99999.96</v>
      </c>
      <c r="K26" s="23">
        <v>45292</v>
      </c>
      <c r="L26" s="24">
        <v>37843.31</v>
      </c>
      <c r="M26" s="24"/>
      <c r="N26" s="24"/>
      <c r="O26" s="27"/>
      <c r="P26" s="27"/>
      <c r="Q26" s="27"/>
      <c r="R26" s="27"/>
      <c r="S26" s="27"/>
      <c r="T26" s="27"/>
      <c r="U26" s="27"/>
      <c r="V26" s="28">
        <f t="shared" si="0"/>
        <v>37843.31</v>
      </c>
    </row>
    <row r="27" spans="1:22" ht="15.75" thickBot="1" x14ac:dyDescent="0.3">
      <c r="A27" s="20">
        <v>45352</v>
      </c>
      <c r="B27" s="30"/>
      <c r="C27" s="21"/>
      <c r="D27" s="21"/>
      <c r="E27" s="21"/>
      <c r="F27" s="21"/>
      <c r="G27" s="21"/>
      <c r="H27" s="21"/>
      <c r="I27" s="21"/>
      <c r="J27" s="31"/>
      <c r="K27" s="23">
        <v>45323</v>
      </c>
      <c r="L27" s="24">
        <v>37843.31</v>
      </c>
      <c r="M27" s="24"/>
      <c r="N27" s="24"/>
      <c r="O27" s="27"/>
      <c r="P27" s="27"/>
      <c r="Q27" s="27"/>
      <c r="R27" s="27"/>
      <c r="S27" s="27"/>
      <c r="T27" s="27"/>
      <c r="U27" s="27"/>
      <c r="V27" s="28">
        <f t="shared" si="0"/>
        <v>37843.31</v>
      </c>
    </row>
    <row r="28" spans="1:22" ht="15.75" thickBot="1" x14ac:dyDescent="0.3">
      <c r="A28" s="20">
        <v>45352</v>
      </c>
      <c r="B28" s="30"/>
      <c r="C28" s="21"/>
      <c r="D28" s="21"/>
      <c r="E28" s="21"/>
      <c r="F28" s="21"/>
      <c r="G28" s="21"/>
      <c r="H28" s="21"/>
      <c r="I28" s="21"/>
      <c r="J28" s="31"/>
      <c r="K28" s="23">
        <v>45380</v>
      </c>
      <c r="L28" s="24">
        <v>2941893.9699999997</v>
      </c>
      <c r="M28" s="24"/>
      <c r="N28" s="24"/>
      <c r="O28" s="27"/>
      <c r="P28" s="27"/>
      <c r="Q28" s="27"/>
      <c r="R28" s="27"/>
      <c r="S28" s="27"/>
      <c r="T28" s="27"/>
      <c r="U28" s="27"/>
      <c r="V28" s="28">
        <f t="shared" si="0"/>
        <v>2941893.9699999997</v>
      </c>
    </row>
    <row r="29" spans="1:22" ht="15.75" thickBot="1" x14ac:dyDescent="0.3">
      <c r="A29" s="29">
        <v>45383</v>
      </c>
      <c r="B29" s="30">
        <v>1520946.9649999999</v>
      </c>
      <c r="C29" s="21">
        <v>1520946.9649999999</v>
      </c>
      <c r="D29" s="21"/>
      <c r="E29" s="21"/>
      <c r="F29" s="21"/>
      <c r="G29" s="21"/>
      <c r="H29" s="21"/>
      <c r="I29" s="21"/>
      <c r="J29" s="31">
        <v>474310.42</v>
      </c>
      <c r="K29" s="23"/>
      <c r="L29" s="24"/>
      <c r="M29" s="24"/>
      <c r="N29" s="24"/>
      <c r="O29" s="27"/>
      <c r="P29" s="27"/>
      <c r="Q29" s="27"/>
      <c r="R29" s="27"/>
      <c r="S29" s="27"/>
      <c r="T29" s="27"/>
      <c r="U29" s="27"/>
      <c r="V29" s="28">
        <f t="shared" si="0"/>
        <v>0</v>
      </c>
    </row>
    <row r="30" spans="1:22" ht="15.75" thickBot="1" x14ac:dyDescent="0.3">
      <c r="A30" s="20">
        <v>45383</v>
      </c>
      <c r="B30" s="30">
        <v>1520946.9650000001</v>
      </c>
      <c r="C30" s="21">
        <v>1520946.9650000001</v>
      </c>
      <c r="D30" s="21"/>
      <c r="E30" s="21"/>
      <c r="F30" s="21"/>
      <c r="G30" s="21"/>
      <c r="H30" s="21"/>
      <c r="I30" s="21"/>
      <c r="J30" s="31">
        <v>474310.42</v>
      </c>
      <c r="K30" s="23"/>
      <c r="L30" s="24"/>
      <c r="M30" s="24"/>
      <c r="N30" s="24"/>
      <c r="O30" s="27"/>
      <c r="P30" s="27"/>
      <c r="Q30" s="27"/>
      <c r="R30" s="27"/>
      <c r="S30" s="27"/>
      <c r="T30" s="27"/>
      <c r="U30" s="27"/>
      <c r="V30" s="28">
        <f t="shared" si="0"/>
        <v>0</v>
      </c>
    </row>
    <row r="31" spans="1:22" ht="15.75" thickBot="1" x14ac:dyDescent="0.3">
      <c r="A31" s="20">
        <v>45413</v>
      </c>
      <c r="B31" s="30">
        <v>3041893.93</v>
      </c>
      <c r="C31" s="21">
        <v>3041893.93</v>
      </c>
      <c r="D31" s="21"/>
      <c r="E31" s="21"/>
      <c r="F31" s="21"/>
      <c r="G31" s="21"/>
      <c r="H31" s="21"/>
      <c r="I31" s="21"/>
      <c r="J31" s="31">
        <v>524310.41999999993</v>
      </c>
      <c r="K31" s="23"/>
      <c r="L31" s="24"/>
      <c r="M31" s="24"/>
      <c r="N31" s="24"/>
      <c r="O31" s="27"/>
      <c r="P31" s="27"/>
      <c r="Q31" s="27"/>
      <c r="R31" s="27"/>
      <c r="S31" s="27"/>
      <c r="T31" s="27"/>
      <c r="U31" s="27"/>
      <c r="V31" s="28">
        <f t="shared" si="0"/>
        <v>0</v>
      </c>
    </row>
    <row r="32" spans="1:22" ht="15.75" thickBot="1" x14ac:dyDescent="0.3">
      <c r="A32" s="29">
        <v>45444</v>
      </c>
      <c r="B32" s="30">
        <v>3041893.93</v>
      </c>
      <c r="C32" s="30">
        <v>3041893.93</v>
      </c>
      <c r="D32" s="28"/>
      <c r="E32" s="28"/>
      <c r="F32" s="28"/>
      <c r="G32" s="32"/>
      <c r="H32" s="32"/>
      <c r="I32" s="33"/>
      <c r="J32" s="31">
        <v>524310.41999999993</v>
      </c>
      <c r="K32" s="23"/>
      <c r="L32" s="24"/>
      <c r="M32" s="24"/>
      <c r="N32" s="24"/>
      <c r="O32" s="27"/>
      <c r="P32" s="27"/>
      <c r="Q32" s="27"/>
      <c r="R32" s="27"/>
      <c r="S32" s="27"/>
      <c r="T32" s="27"/>
      <c r="U32" s="27"/>
      <c r="V32" s="28">
        <f t="shared" si="0"/>
        <v>0</v>
      </c>
    </row>
    <row r="33" spans="1:22" ht="15.75" thickBot="1" x14ac:dyDescent="0.3">
      <c r="A33" s="20">
        <v>45474</v>
      </c>
      <c r="B33" s="30">
        <v>3041893.93</v>
      </c>
      <c r="C33" s="30">
        <v>3041893.93</v>
      </c>
      <c r="D33" s="28"/>
      <c r="E33" s="28"/>
      <c r="F33" s="28"/>
      <c r="G33" s="32"/>
      <c r="H33" s="32"/>
      <c r="I33" s="33"/>
      <c r="J33" s="31">
        <v>524310.41999999993</v>
      </c>
      <c r="K33" s="23"/>
      <c r="L33" s="24"/>
      <c r="M33" s="24"/>
      <c r="N33" s="24"/>
      <c r="O33" s="27"/>
      <c r="P33" s="27"/>
      <c r="Q33" s="27"/>
      <c r="R33" s="27"/>
      <c r="S33" s="27"/>
      <c r="T33" s="27"/>
      <c r="U33" s="27"/>
      <c r="V33" s="28">
        <f t="shared" si="0"/>
        <v>0</v>
      </c>
    </row>
    <row r="34" spans="1:22" ht="15.75" thickBot="1" x14ac:dyDescent="0.3">
      <c r="A34" s="29">
        <v>45505</v>
      </c>
      <c r="B34" s="30">
        <v>3041893.93</v>
      </c>
      <c r="C34" s="30">
        <v>3041893.93</v>
      </c>
      <c r="D34" s="28"/>
      <c r="E34" s="28"/>
      <c r="F34" s="28"/>
      <c r="G34" s="32"/>
      <c r="H34" s="32"/>
      <c r="I34" s="33"/>
      <c r="J34" s="31">
        <v>524310.43999999994</v>
      </c>
      <c r="K34" s="23"/>
      <c r="L34" s="24"/>
      <c r="M34" s="24"/>
      <c r="N34" s="24"/>
      <c r="O34" s="27"/>
      <c r="P34" s="27"/>
      <c r="Q34" s="27"/>
      <c r="R34" s="27"/>
      <c r="S34" s="27"/>
      <c r="T34" s="27"/>
      <c r="U34" s="27"/>
      <c r="V34" s="28">
        <f t="shared" si="0"/>
        <v>0</v>
      </c>
    </row>
    <row r="35" spans="1:22" ht="15.75" thickBot="1" x14ac:dyDescent="0.3">
      <c r="A35" s="20">
        <v>45536</v>
      </c>
      <c r="B35" s="30">
        <v>3041893.93</v>
      </c>
      <c r="C35" s="30">
        <v>3041893.93</v>
      </c>
      <c r="D35" s="28"/>
      <c r="E35" s="28"/>
      <c r="F35" s="28"/>
      <c r="G35" s="32"/>
      <c r="H35" s="32"/>
      <c r="I35" s="33"/>
      <c r="J35" s="31">
        <v>100000</v>
      </c>
      <c r="K35" s="23"/>
      <c r="L35" s="24"/>
      <c r="M35" s="24"/>
      <c r="N35" s="24"/>
      <c r="O35" s="27"/>
      <c r="P35" s="27"/>
      <c r="Q35" s="27"/>
      <c r="R35" s="27"/>
      <c r="S35" s="27"/>
      <c r="T35" s="27"/>
      <c r="U35" s="27"/>
      <c r="V35" s="28">
        <f t="shared" si="0"/>
        <v>0</v>
      </c>
    </row>
    <row r="36" spans="1:22" ht="15.75" thickBot="1" x14ac:dyDescent="0.3">
      <c r="A36" s="29">
        <v>45566</v>
      </c>
      <c r="B36" s="30">
        <v>3041893.93</v>
      </c>
      <c r="C36" s="30">
        <v>3041893.93</v>
      </c>
      <c r="D36" s="28"/>
      <c r="E36" s="28"/>
      <c r="F36" s="28"/>
      <c r="G36" s="32"/>
      <c r="H36" s="32"/>
      <c r="I36" s="33"/>
      <c r="J36" s="31">
        <v>100000</v>
      </c>
      <c r="K36" s="23"/>
      <c r="L36" s="24"/>
      <c r="M36" s="24"/>
      <c r="N36" s="24"/>
      <c r="O36" s="27"/>
      <c r="P36" s="27"/>
      <c r="Q36" s="27"/>
      <c r="R36" s="27"/>
      <c r="S36" s="27"/>
      <c r="T36" s="27"/>
      <c r="U36" s="27"/>
      <c r="V36" s="28">
        <f t="shared" si="0"/>
        <v>0</v>
      </c>
    </row>
    <row r="37" spans="1:22" ht="15.75" thickBot="1" x14ac:dyDescent="0.3">
      <c r="A37" s="20">
        <v>45597</v>
      </c>
      <c r="B37" s="30">
        <v>3041893.93</v>
      </c>
      <c r="C37" s="30">
        <v>3041893.93</v>
      </c>
      <c r="D37" s="28"/>
      <c r="E37" s="28"/>
      <c r="F37" s="28"/>
      <c r="G37" s="32"/>
      <c r="H37" s="32"/>
      <c r="I37" s="33"/>
      <c r="J37" s="31">
        <v>100000</v>
      </c>
      <c r="K37" s="23"/>
      <c r="L37" s="24"/>
      <c r="M37" s="24"/>
      <c r="N37" s="24"/>
      <c r="O37" s="27"/>
      <c r="P37" s="27"/>
      <c r="Q37" s="27"/>
      <c r="R37" s="27"/>
      <c r="S37" s="27"/>
      <c r="T37" s="27"/>
      <c r="U37" s="27"/>
      <c r="V37" s="28">
        <f t="shared" si="0"/>
        <v>0</v>
      </c>
    </row>
    <row r="38" spans="1:22" ht="15.75" thickBot="1" x14ac:dyDescent="0.3">
      <c r="A38" s="29">
        <v>45627</v>
      </c>
      <c r="B38" s="30">
        <v>3041893.93</v>
      </c>
      <c r="C38" s="30">
        <v>3041893.93</v>
      </c>
      <c r="D38" s="28"/>
      <c r="E38" s="28"/>
      <c r="F38" s="28"/>
      <c r="G38" s="32"/>
      <c r="H38" s="32"/>
      <c r="I38" s="33"/>
      <c r="J38" s="31">
        <v>100000</v>
      </c>
      <c r="K38" s="23"/>
      <c r="L38" s="24"/>
      <c r="M38" s="24"/>
      <c r="N38" s="24"/>
      <c r="O38" s="27"/>
      <c r="P38" s="27"/>
      <c r="Q38" s="27"/>
      <c r="R38" s="27"/>
      <c r="S38" s="27"/>
      <c r="T38" s="27"/>
      <c r="U38" s="27"/>
      <c r="V38" s="28">
        <f t="shared" si="0"/>
        <v>0</v>
      </c>
    </row>
    <row r="39" spans="1:22" ht="15.75" thickBot="1" x14ac:dyDescent="0.3">
      <c r="A39" s="34"/>
      <c r="B39" s="35">
        <f t="shared" ref="B39:J39" si="1">SUM(B22:B38)</f>
        <v>36617727.68</v>
      </c>
      <c r="C39" s="35">
        <f t="shared" si="1"/>
        <v>36617727.68</v>
      </c>
      <c r="D39" s="35">
        <f t="shared" si="1"/>
        <v>35143739.009999998</v>
      </c>
      <c r="E39" s="35">
        <f t="shared" si="1"/>
        <v>0</v>
      </c>
      <c r="F39" s="35">
        <f t="shared" si="1"/>
        <v>0</v>
      </c>
      <c r="G39" s="35">
        <f t="shared" si="1"/>
        <v>9143450.2299999986</v>
      </c>
      <c r="H39" s="35">
        <f t="shared" si="1"/>
        <v>0</v>
      </c>
      <c r="I39" s="35">
        <f t="shared" si="1"/>
        <v>0</v>
      </c>
      <c r="J39" s="35">
        <f t="shared" si="1"/>
        <v>3609327.9</v>
      </c>
      <c r="K39" s="35"/>
      <c r="L39" s="35">
        <f t="shared" ref="L39:V39" si="2">SUM(L22:L38)</f>
        <v>8901368.4499999993</v>
      </c>
      <c r="M39" s="35">
        <f t="shared" si="2"/>
        <v>0</v>
      </c>
      <c r="N39" s="35">
        <f t="shared" si="2"/>
        <v>0</v>
      </c>
      <c r="O39" s="35">
        <f t="shared" si="2"/>
        <v>0</v>
      </c>
      <c r="P39" s="35">
        <f t="shared" si="2"/>
        <v>0</v>
      </c>
      <c r="Q39" s="35">
        <f t="shared" si="2"/>
        <v>0</v>
      </c>
      <c r="R39" s="35">
        <f t="shared" si="2"/>
        <v>131039.73</v>
      </c>
      <c r="S39" s="35">
        <f t="shared" si="2"/>
        <v>0</v>
      </c>
      <c r="T39" s="35">
        <f t="shared" si="2"/>
        <v>37843.31</v>
      </c>
      <c r="U39" s="35">
        <f t="shared" si="2"/>
        <v>0</v>
      </c>
      <c r="V39" s="35">
        <f t="shared" si="2"/>
        <v>9070251.4899999984</v>
      </c>
    </row>
    <row r="40" spans="1:22" x14ac:dyDescent="0.25">
      <c r="A40" s="36"/>
      <c r="B40" s="36"/>
      <c r="C40" s="37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</row>
    <row r="41" spans="1:22" ht="38.25" customHeight="1" x14ac:dyDescent="0.25">
      <c r="A41" s="38" t="s">
        <v>30</v>
      </c>
      <c r="B41" s="38"/>
      <c r="C41" s="38"/>
      <c r="D41" s="38"/>
      <c r="E41" s="38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</row>
    <row r="42" spans="1:22" ht="15" customHeight="1" x14ac:dyDescent="0.25">
      <c r="A42" s="39" t="s">
        <v>31</v>
      </c>
      <c r="B42" s="39"/>
      <c r="C42" s="39"/>
      <c r="D42" s="39"/>
      <c r="E42" s="39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</row>
    <row r="43" spans="1:22" x14ac:dyDescent="0.25">
      <c r="A43" s="39"/>
      <c r="B43" s="39"/>
      <c r="C43" s="39"/>
      <c r="D43" s="39"/>
      <c r="E43" s="39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</row>
    <row r="44" spans="1:22" ht="29.25" customHeight="1" x14ac:dyDescent="0.25">
      <c r="A44" s="40" t="s">
        <v>32</v>
      </c>
      <c r="B44" s="40"/>
      <c r="C44" s="40"/>
      <c r="D44" s="40"/>
      <c r="E44" s="40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</row>
    <row r="45" spans="1:22" ht="15" customHeight="1" x14ac:dyDescent="0.25">
      <c r="A45" s="40" t="s">
        <v>33</v>
      </c>
      <c r="B45" s="40"/>
      <c r="C45" s="40"/>
      <c r="D45" s="40"/>
      <c r="E45" s="40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</row>
    <row r="46" spans="1:22" ht="15" customHeight="1" x14ac:dyDescent="0.25">
      <c r="A46" s="40" t="s">
        <v>34</v>
      </c>
      <c r="B46" s="40"/>
      <c r="C46" s="40"/>
      <c r="D46" s="40"/>
      <c r="E46" s="40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</row>
    <row r="47" spans="1:22" ht="15" customHeight="1" x14ac:dyDescent="0.25">
      <c r="A47" s="40" t="s">
        <v>35</v>
      </c>
      <c r="B47" s="40"/>
      <c r="C47" s="40"/>
      <c r="D47" s="40"/>
      <c r="E47" s="40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</row>
    <row r="48" spans="1:22" ht="15" customHeight="1" x14ac:dyDescent="0.25">
      <c r="A48" s="40" t="s">
        <v>36</v>
      </c>
      <c r="B48" s="40"/>
      <c r="C48" s="40"/>
      <c r="D48" s="40"/>
      <c r="E48" s="40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</row>
    <row r="49" spans="1:22" x14ac:dyDescent="0.25">
      <c r="A49" s="36"/>
      <c r="B49" s="36"/>
      <c r="C49" s="3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</row>
    <row r="50" spans="1:22" ht="15.75" customHeight="1" x14ac:dyDescent="0.25">
      <c r="A50" s="38" t="s">
        <v>37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</row>
    <row r="51" spans="1:22" ht="38.25" customHeight="1" x14ac:dyDescent="0.25">
      <c r="A51" s="39" t="s">
        <v>31</v>
      </c>
      <c r="B51" s="39"/>
      <c r="C51" s="39"/>
      <c r="D51" s="39"/>
      <c r="E51" s="39"/>
      <c r="F51" s="41" t="s">
        <v>38</v>
      </c>
      <c r="G51" s="41" t="s">
        <v>39</v>
      </c>
      <c r="H51" s="41" t="s">
        <v>40</v>
      </c>
      <c r="I51" s="41" t="s">
        <v>41</v>
      </c>
      <c r="J51" s="41" t="s">
        <v>42</v>
      </c>
      <c r="K51" s="41" t="s">
        <v>43</v>
      </c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</row>
    <row r="52" spans="1:22" ht="25.5" customHeight="1" x14ac:dyDescent="0.25">
      <c r="A52" s="40" t="s">
        <v>44</v>
      </c>
      <c r="B52" s="40"/>
      <c r="C52" s="40"/>
      <c r="D52" s="40"/>
      <c r="E52" s="40"/>
      <c r="F52" s="42">
        <f>26162.62+638.64</f>
        <v>26801.26</v>
      </c>
      <c r="G52" s="43" t="s">
        <v>45</v>
      </c>
      <c r="H52" s="44">
        <v>201800010008207</v>
      </c>
      <c r="I52" s="45">
        <v>45292</v>
      </c>
      <c r="J52" s="45">
        <v>45292</v>
      </c>
      <c r="K52" s="43" t="s">
        <v>46</v>
      </c>
      <c r="L52" s="46"/>
      <c r="M52" s="47"/>
      <c r="N52" s="47"/>
      <c r="O52" s="47"/>
      <c r="P52" s="47"/>
      <c r="Q52" s="36"/>
      <c r="R52" s="36"/>
      <c r="S52" s="36"/>
      <c r="T52" s="36"/>
      <c r="U52" s="36"/>
      <c r="V52" s="36"/>
    </row>
    <row r="53" spans="1:22" ht="25.5" customHeight="1" x14ac:dyDescent="0.25">
      <c r="A53" s="40" t="s">
        <v>44</v>
      </c>
      <c r="B53" s="40"/>
      <c r="C53" s="40"/>
      <c r="D53" s="40"/>
      <c r="E53" s="40"/>
      <c r="F53" s="48">
        <f>35989.66+674.48</f>
        <v>36664.140000000007</v>
      </c>
      <c r="G53" s="43" t="s">
        <v>45</v>
      </c>
      <c r="H53" s="44">
        <v>201800010008207</v>
      </c>
      <c r="I53" s="45">
        <v>45323</v>
      </c>
      <c r="J53" s="45">
        <v>45323</v>
      </c>
      <c r="K53" s="43" t="s">
        <v>46</v>
      </c>
      <c r="L53" s="46"/>
      <c r="M53" s="47"/>
      <c r="N53" s="47"/>
      <c r="O53" s="47"/>
      <c r="P53" s="47"/>
      <c r="Q53" s="36"/>
      <c r="R53" s="36"/>
      <c r="S53" s="36"/>
      <c r="T53" s="36"/>
      <c r="U53" s="36"/>
      <c r="V53" s="36"/>
    </row>
    <row r="54" spans="1:22" ht="25.5" customHeight="1" x14ac:dyDescent="0.25">
      <c r="A54" s="40" t="s">
        <v>44</v>
      </c>
      <c r="B54" s="40"/>
      <c r="C54" s="40"/>
      <c r="D54" s="40"/>
      <c r="E54" s="40"/>
      <c r="F54" s="42">
        <f>100000-0.04</f>
        <v>99999.96</v>
      </c>
      <c r="G54" s="43" t="s">
        <v>45</v>
      </c>
      <c r="H54" s="44">
        <v>201800010008207</v>
      </c>
      <c r="I54" s="45">
        <v>45352</v>
      </c>
      <c r="J54" s="45">
        <v>45352</v>
      </c>
      <c r="K54" s="43" t="s">
        <v>46</v>
      </c>
      <c r="L54" s="46"/>
      <c r="M54" s="47"/>
      <c r="N54" s="47"/>
      <c r="O54" s="47"/>
      <c r="P54" s="47"/>
      <c r="Q54" s="36"/>
      <c r="R54" s="36"/>
      <c r="S54" s="36"/>
      <c r="T54" s="36"/>
      <c r="U54" s="36"/>
      <c r="V54" s="36"/>
    </row>
    <row r="55" spans="1:22" ht="25.5" customHeight="1" x14ac:dyDescent="0.25">
      <c r="A55" s="40" t="s">
        <v>44</v>
      </c>
      <c r="B55" s="40"/>
      <c r="C55" s="40"/>
      <c r="D55" s="40"/>
      <c r="E55" s="40"/>
      <c r="F55" s="42">
        <v>50000</v>
      </c>
      <c r="G55" s="43" t="s">
        <v>45</v>
      </c>
      <c r="H55" s="44">
        <v>201800010008207</v>
      </c>
      <c r="I55" s="45">
        <v>45383</v>
      </c>
      <c r="J55" s="45">
        <v>45383</v>
      </c>
      <c r="K55" s="43" t="s">
        <v>46</v>
      </c>
      <c r="L55" s="46"/>
      <c r="M55" s="47"/>
      <c r="N55" s="47"/>
      <c r="O55" s="47"/>
      <c r="P55" s="47"/>
      <c r="Q55" s="36"/>
      <c r="R55" s="36"/>
      <c r="S55" s="36"/>
      <c r="T55" s="36"/>
      <c r="U55" s="36"/>
      <c r="V55" s="36"/>
    </row>
    <row r="56" spans="1:22" ht="25.5" customHeight="1" x14ac:dyDescent="0.25">
      <c r="A56" s="40" t="s">
        <v>44</v>
      </c>
      <c r="B56" s="40"/>
      <c r="C56" s="40"/>
      <c r="D56" s="40"/>
      <c r="E56" s="40"/>
      <c r="F56" s="42">
        <v>50000</v>
      </c>
      <c r="G56" s="43" t="s">
        <v>45</v>
      </c>
      <c r="H56" s="44">
        <v>201800010008207</v>
      </c>
      <c r="I56" s="45">
        <v>45383</v>
      </c>
      <c r="J56" s="45">
        <v>45383</v>
      </c>
      <c r="K56" s="43" t="s">
        <v>46</v>
      </c>
      <c r="L56" s="46"/>
      <c r="M56" s="47"/>
      <c r="N56" s="47"/>
      <c r="O56" s="47"/>
      <c r="P56" s="47"/>
      <c r="Q56" s="36"/>
      <c r="R56" s="36"/>
      <c r="S56" s="36"/>
      <c r="T56" s="36"/>
      <c r="U56" s="36"/>
      <c r="V56" s="36"/>
    </row>
    <row r="57" spans="1:22" ht="25.5" customHeight="1" x14ac:dyDescent="0.25">
      <c r="A57" s="40" t="s">
        <v>44</v>
      </c>
      <c r="B57" s="40"/>
      <c r="C57" s="40"/>
      <c r="D57" s="40"/>
      <c r="E57" s="40"/>
      <c r="F57" s="49">
        <v>100000</v>
      </c>
      <c r="G57" s="43" t="s">
        <v>45</v>
      </c>
      <c r="H57" s="44">
        <v>201800010008207</v>
      </c>
      <c r="I57" s="45">
        <v>45413</v>
      </c>
      <c r="J57" s="45">
        <v>45413</v>
      </c>
      <c r="K57" s="43" t="s">
        <v>46</v>
      </c>
      <c r="L57" s="46"/>
      <c r="M57" s="47"/>
      <c r="N57" s="47"/>
      <c r="O57" s="47"/>
      <c r="P57" s="47"/>
      <c r="Q57" s="36"/>
      <c r="R57" s="36"/>
      <c r="S57" s="36"/>
      <c r="T57" s="36"/>
      <c r="U57" s="36"/>
      <c r="V57" s="36"/>
    </row>
    <row r="58" spans="1:22" ht="25.5" customHeight="1" x14ac:dyDescent="0.25">
      <c r="A58" s="40" t="s">
        <v>44</v>
      </c>
      <c r="B58" s="40"/>
      <c r="C58" s="40"/>
      <c r="D58" s="40"/>
      <c r="E58" s="40"/>
      <c r="F58" s="49">
        <v>100000</v>
      </c>
      <c r="G58" s="43" t="s">
        <v>45</v>
      </c>
      <c r="H58" s="44">
        <v>201800010008207</v>
      </c>
      <c r="I58" s="45">
        <v>45444</v>
      </c>
      <c r="J58" s="45">
        <v>45444</v>
      </c>
      <c r="K58" s="43" t="s">
        <v>46</v>
      </c>
      <c r="L58" s="46"/>
      <c r="M58" s="47"/>
      <c r="N58" s="47"/>
      <c r="O58" s="47"/>
      <c r="P58" s="47"/>
      <c r="Q58" s="36"/>
      <c r="R58" s="36"/>
      <c r="S58" s="36"/>
      <c r="T58" s="36"/>
      <c r="U58" s="36"/>
      <c r="V58" s="36"/>
    </row>
    <row r="59" spans="1:22" ht="25.5" customHeight="1" x14ac:dyDescent="0.25">
      <c r="A59" s="40" t="s">
        <v>44</v>
      </c>
      <c r="B59" s="40"/>
      <c r="C59" s="40"/>
      <c r="D59" s="40"/>
      <c r="E59" s="40"/>
      <c r="F59" s="49">
        <v>100000</v>
      </c>
      <c r="G59" s="43" t="s">
        <v>45</v>
      </c>
      <c r="H59" s="44">
        <v>201800010008207</v>
      </c>
      <c r="I59" s="45">
        <v>45474</v>
      </c>
      <c r="J59" s="45">
        <v>45474</v>
      </c>
      <c r="K59" s="43" t="s">
        <v>47</v>
      </c>
      <c r="L59" s="46"/>
      <c r="M59" s="47"/>
      <c r="N59" s="47"/>
      <c r="O59" s="47"/>
      <c r="P59" s="47"/>
      <c r="Q59" s="36"/>
      <c r="R59" s="36"/>
      <c r="S59" s="36"/>
      <c r="T59" s="36"/>
      <c r="U59" s="36"/>
      <c r="V59" s="36"/>
    </row>
    <row r="60" spans="1:22" ht="25.5" customHeight="1" x14ac:dyDescent="0.25">
      <c r="A60" s="40" t="s">
        <v>44</v>
      </c>
      <c r="B60" s="40"/>
      <c r="C60" s="40"/>
      <c r="D60" s="40"/>
      <c r="E60" s="40"/>
      <c r="F60" s="50">
        <v>100000</v>
      </c>
      <c r="G60" s="43" t="s">
        <v>45</v>
      </c>
      <c r="H60" s="44">
        <v>201800010008207</v>
      </c>
      <c r="I60" s="45">
        <v>45505</v>
      </c>
      <c r="J60" s="45">
        <v>45505</v>
      </c>
      <c r="K60" s="43" t="s">
        <v>48</v>
      </c>
      <c r="L60" s="46"/>
      <c r="M60" s="47"/>
      <c r="N60" s="47"/>
      <c r="O60" s="47"/>
      <c r="P60" s="47"/>
      <c r="Q60" s="36"/>
      <c r="R60" s="36"/>
      <c r="S60" s="36"/>
      <c r="T60" s="36"/>
      <c r="U60" s="36"/>
      <c r="V60" s="36"/>
    </row>
    <row r="61" spans="1:22" ht="25.5" customHeight="1" x14ac:dyDescent="0.25">
      <c r="A61" s="40" t="s">
        <v>44</v>
      </c>
      <c r="B61" s="40"/>
      <c r="C61" s="40"/>
      <c r="D61" s="40"/>
      <c r="E61" s="40"/>
      <c r="F61" s="50">
        <v>100000</v>
      </c>
      <c r="G61" s="43" t="s">
        <v>45</v>
      </c>
      <c r="H61" s="44">
        <v>201800010008207</v>
      </c>
      <c r="I61" s="45">
        <v>45536</v>
      </c>
      <c r="J61" s="45">
        <v>45536</v>
      </c>
      <c r="K61" s="43" t="s">
        <v>48</v>
      </c>
      <c r="L61" s="46"/>
      <c r="M61" s="47"/>
      <c r="N61" s="47"/>
      <c r="O61" s="47"/>
      <c r="P61" s="47"/>
      <c r="Q61" s="36"/>
      <c r="R61" s="36"/>
      <c r="S61" s="36"/>
      <c r="T61" s="36"/>
      <c r="U61" s="36"/>
      <c r="V61" s="36"/>
    </row>
    <row r="62" spans="1:22" ht="26.25" customHeight="1" x14ac:dyDescent="0.25">
      <c r="A62" s="40" t="s">
        <v>44</v>
      </c>
      <c r="B62" s="40"/>
      <c r="C62" s="40"/>
      <c r="D62" s="40"/>
      <c r="E62" s="40"/>
      <c r="F62" s="50">
        <v>100000</v>
      </c>
      <c r="G62" s="43" t="s">
        <v>45</v>
      </c>
      <c r="H62" s="44">
        <v>201800010008207</v>
      </c>
      <c r="I62" s="45">
        <v>45566</v>
      </c>
      <c r="J62" s="45">
        <v>45566</v>
      </c>
      <c r="K62" s="43" t="s">
        <v>48</v>
      </c>
      <c r="L62" s="46"/>
      <c r="M62" s="47"/>
      <c r="N62" s="47"/>
      <c r="O62" s="47"/>
      <c r="P62" s="47"/>
      <c r="Q62" s="36"/>
      <c r="R62" s="36"/>
      <c r="S62" s="36"/>
      <c r="T62" s="36"/>
      <c r="U62" s="36"/>
      <c r="V62" s="36"/>
    </row>
    <row r="63" spans="1:22" ht="25.5" customHeight="1" x14ac:dyDescent="0.25">
      <c r="A63" s="40" t="s">
        <v>44</v>
      </c>
      <c r="B63" s="40"/>
      <c r="C63" s="40"/>
      <c r="D63" s="40"/>
      <c r="E63" s="40"/>
      <c r="F63" s="49">
        <v>100000</v>
      </c>
      <c r="G63" s="43" t="s">
        <v>45</v>
      </c>
      <c r="H63" s="44">
        <v>201800010008207</v>
      </c>
      <c r="I63" s="45">
        <v>45597</v>
      </c>
      <c r="J63" s="45">
        <v>45597</v>
      </c>
      <c r="K63" s="51" t="s">
        <v>48</v>
      </c>
      <c r="L63" s="46"/>
      <c r="M63" s="47"/>
      <c r="N63" s="47"/>
      <c r="O63" s="47"/>
      <c r="P63" s="47"/>
      <c r="Q63" s="36"/>
      <c r="R63" s="36"/>
      <c r="S63" s="36"/>
      <c r="T63" s="36"/>
      <c r="U63" s="36"/>
      <c r="V63" s="36"/>
    </row>
    <row r="64" spans="1:22" ht="25.5" customHeight="1" x14ac:dyDescent="0.25">
      <c r="A64" s="40" t="s">
        <v>49</v>
      </c>
      <c r="B64" s="40"/>
      <c r="C64" s="40"/>
      <c r="D64" s="40"/>
      <c r="E64" s="40"/>
      <c r="F64" s="49">
        <v>100000</v>
      </c>
      <c r="G64" s="43" t="s">
        <v>45</v>
      </c>
      <c r="H64" s="44">
        <v>201800010008207</v>
      </c>
      <c r="I64" s="45">
        <v>45627</v>
      </c>
      <c r="J64" s="45">
        <v>45627</v>
      </c>
      <c r="K64" s="51" t="s">
        <v>50</v>
      </c>
      <c r="L64" s="46"/>
      <c r="M64" s="47"/>
      <c r="N64" s="47"/>
      <c r="O64" s="47"/>
      <c r="P64" s="47"/>
      <c r="Q64" s="36"/>
      <c r="R64" s="36"/>
      <c r="S64" s="36"/>
      <c r="T64" s="36"/>
      <c r="U64" s="36"/>
      <c r="V64" s="36"/>
    </row>
    <row r="65" spans="1:22" ht="51" customHeight="1" x14ac:dyDescent="0.25">
      <c r="A65" s="40" t="s">
        <v>51</v>
      </c>
      <c r="B65" s="40"/>
      <c r="C65" s="40"/>
      <c r="D65" s="40"/>
      <c r="E65" s="40"/>
      <c r="F65" s="52">
        <v>424310.42</v>
      </c>
      <c r="G65" s="43"/>
      <c r="H65" s="44">
        <v>202300010040339</v>
      </c>
      <c r="I65" s="45" t="s">
        <v>52</v>
      </c>
      <c r="J65" s="45">
        <v>45383</v>
      </c>
      <c r="K65" s="53" t="s">
        <v>53</v>
      </c>
      <c r="L65" s="46"/>
      <c r="M65" s="47"/>
      <c r="N65" s="47"/>
      <c r="O65" s="47"/>
      <c r="P65" s="47"/>
      <c r="Q65" s="36"/>
      <c r="R65" s="36"/>
      <c r="S65" s="36"/>
      <c r="T65" s="36"/>
      <c r="U65" s="36"/>
      <c r="V65" s="36"/>
    </row>
    <row r="66" spans="1:22" ht="51" customHeight="1" x14ac:dyDescent="0.25">
      <c r="A66" s="40" t="s">
        <v>51</v>
      </c>
      <c r="B66" s="40"/>
      <c r="C66" s="40"/>
      <c r="D66" s="40"/>
      <c r="E66" s="40"/>
      <c r="F66" s="52">
        <v>424310.42</v>
      </c>
      <c r="G66" s="43"/>
      <c r="H66" s="44">
        <v>202300010040339</v>
      </c>
      <c r="I66" s="45" t="s">
        <v>52</v>
      </c>
      <c r="J66" s="45">
        <v>45413</v>
      </c>
      <c r="K66" s="53" t="s">
        <v>53</v>
      </c>
      <c r="L66" s="46"/>
      <c r="M66" s="47"/>
      <c r="N66" s="47"/>
      <c r="O66" s="47"/>
      <c r="P66" s="47"/>
      <c r="Q66" s="36"/>
      <c r="R66" s="36"/>
      <c r="S66" s="36"/>
      <c r="T66" s="36"/>
      <c r="U66" s="36"/>
      <c r="V66" s="36"/>
    </row>
    <row r="67" spans="1:22" ht="51" customHeight="1" x14ac:dyDescent="0.25">
      <c r="A67" s="40" t="s">
        <v>51</v>
      </c>
      <c r="B67" s="40"/>
      <c r="C67" s="40"/>
      <c r="D67" s="40"/>
      <c r="E67" s="40"/>
      <c r="F67" s="52">
        <v>424310.42</v>
      </c>
      <c r="G67" s="43"/>
      <c r="H67" s="44">
        <v>202300010040339</v>
      </c>
      <c r="I67" s="45" t="s">
        <v>52</v>
      </c>
      <c r="J67" s="45">
        <v>45444</v>
      </c>
      <c r="K67" s="53" t="s">
        <v>53</v>
      </c>
      <c r="L67" s="46"/>
      <c r="M67" s="47"/>
      <c r="N67" s="47"/>
      <c r="O67" s="47"/>
      <c r="P67" s="47"/>
      <c r="Q67" s="36"/>
      <c r="R67" s="36"/>
      <c r="S67" s="36"/>
      <c r="T67" s="36"/>
      <c r="U67" s="36"/>
      <c r="V67" s="36"/>
    </row>
    <row r="68" spans="1:22" ht="51" customHeight="1" x14ac:dyDescent="0.25">
      <c r="A68" s="40" t="s">
        <v>51</v>
      </c>
      <c r="B68" s="40"/>
      <c r="C68" s="40"/>
      <c r="D68" s="40"/>
      <c r="E68" s="40"/>
      <c r="F68" s="52">
        <v>424310.42</v>
      </c>
      <c r="G68" s="43"/>
      <c r="H68" s="44">
        <v>202300010040339</v>
      </c>
      <c r="I68" s="45" t="s">
        <v>52</v>
      </c>
      <c r="J68" s="45">
        <v>45474</v>
      </c>
      <c r="K68" s="53" t="s">
        <v>53</v>
      </c>
      <c r="L68" s="46"/>
      <c r="M68" s="47"/>
      <c r="N68" s="47"/>
      <c r="O68" s="47"/>
      <c r="P68" s="47"/>
      <c r="Q68" s="36"/>
      <c r="R68" s="36"/>
      <c r="S68" s="36"/>
      <c r="T68" s="36"/>
      <c r="U68" s="36"/>
      <c r="V68" s="36"/>
    </row>
    <row r="69" spans="1:22" ht="51" customHeight="1" x14ac:dyDescent="0.25">
      <c r="A69" s="40" t="s">
        <v>51</v>
      </c>
      <c r="B69" s="40"/>
      <c r="C69" s="40"/>
      <c r="D69" s="40"/>
      <c r="E69" s="40"/>
      <c r="F69" s="52">
        <v>424310.42</v>
      </c>
      <c r="G69" s="43"/>
      <c r="H69" s="44">
        <v>202300010040339</v>
      </c>
      <c r="I69" s="45" t="s">
        <v>52</v>
      </c>
      <c r="J69" s="45">
        <v>45505</v>
      </c>
      <c r="K69" s="53" t="s">
        <v>53</v>
      </c>
      <c r="L69" s="46"/>
      <c r="M69" s="47"/>
      <c r="N69" s="47"/>
      <c r="O69" s="47"/>
      <c r="P69" s="47"/>
      <c r="Q69" s="36"/>
      <c r="R69" s="36"/>
      <c r="S69" s="36"/>
      <c r="T69" s="36"/>
      <c r="U69" s="36"/>
      <c r="V69" s="36"/>
    </row>
    <row r="70" spans="1:22" ht="51" customHeight="1" x14ac:dyDescent="0.25">
      <c r="A70" s="40" t="s">
        <v>51</v>
      </c>
      <c r="B70" s="40"/>
      <c r="C70" s="40"/>
      <c r="D70" s="40"/>
      <c r="E70" s="40"/>
      <c r="F70" s="52">
        <v>424310.44</v>
      </c>
      <c r="G70" s="43"/>
      <c r="H70" s="44">
        <v>202300010040339</v>
      </c>
      <c r="I70" s="45" t="s">
        <v>52</v>
      </c>
      <c r="J70" s="45">
        <v>45536</v>
      </c>
      <c r="K70" s="53" t="s">
        <v>53</v>
      </c>
      <c r="L70" s="46"/>
      <c r="M70" s="47"/>
      <c r="N70" s="47"/>
      <c r="O70" s="47"/>
      <c r="P70" s="47"/>
      <c r="Q70" s="36"/>
      <c r="R70" s="36"/>
      <c r="S70" s="36"/>
      <c r="T70" s="36"/>
      <c r="U70" s="36"/>
      <c r="V70" s="36"/>
    </row>
    <row r="71" spans="1:22" ht="15" customHeight="1" x14ac:dyDescent="0.25">
      <c r="A71" s="54" t="s">
        <v>54</v>
      </c>
      <c r="B71" s="54"/>
      <c r="C71" s="54"/>
      <c r="D71" s="54"/>
      <c r="E71" s="54"/>
      <c r="F71" s="55">
        <f>SUM(F52:F70)</f>
        <v>3609327.8999999994</v>
      </c>
      <c r="G71" s="56"/>
      <c r="H71" s="56"/>
      <c r="I71" s="45"/>
      <c r="J71" s="45"/>
      <c r="K71" s="53"/>
      <c r="L71" s="36"/>
      <c r="M71" s="36"/>
      <c r="N71" s="36"/>
      <c r="O71" s="36"/>
      <c r="P71" s="57"/>
      <c r="Q71" s="36"/>
      <c r="R71" s="36"/>
      <c r="S71" s="36"/>
      <c r="T71" s="36"/>
      <c r="U71" s="36"/>
      <c r="V71" s="36"/>
    </row>
    <row r="72" spans="1:22" ht="15" customHeight="1" x14ac:dyDescent="0.25">
      <c r="A72" s="58" t="s">
        <v>55</v>
      </c>
      <c r="B72" s="58"/>
      <c r="C72" s="58"/>
      <c r="D72" s="58"/>
      <c r="E72" s="58"/>
      <c r="F72" s="58"/>
      <c r="G72" s="58"/>
      <c r="H72" s="58"/>
      <c r="I72" s="57"/>
      <c r="J72" s="57"/>
      <c r="K72" s="57"/>
      <c r="L72" s="57"/>
      <c r="M72" s="57"/>
      <c r="N72" s="57"/>
      <c r="O72" s="57"/>
      <c r="P72" s="36"/>
      <c r="Q72" s="36"/>
      <c r="R72" s="36"/>
      <c r="S72" s="36"/>
      <c r="T72" s="36"/>
      <c r="U72" s="36"/>
      <c r="V72" s="36"/>
    </row>
    <row r="73" spans="1:22" ht="15.75" thickBot="1" x14ac:dyDescent="0.3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36"/>
      <c r="Q73" s="36"/>
      <c r="R73" s="36"/>
      <c r="S73" s="36"/>
      <c r="T73" s="36"/>
      <c r="U73" s="36"/>
      <c r="V73" s="36"/>
    </row>
    <row r="74" spans="1:22" ht="15.75" customHeight="1" thickBot="1" x14ac:dyDescent="0.3">
      <c r="A74" s="60" t="s">
        <v>56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1"/>
      <c r="M74" s="61"/>
      <c r="N74" s="61"/>
      <c r="O74" s="61"/>
      <c r="P74" s="36"/>
      <c r="Q74" s="36"/>
      <c r="R74" s="36"/>
      <c r="S74" s="36"/>
      <c r="T74" s="36"/>
      <c r="U74" s="36"/>
      <c r="V74" s="36"/>
    </row>
    <row r="75" spans="1:22" ht="191.25" customHeight="1" thickBot="1" x14ac:dyDescent="0.3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1"/>
      <c r="M75" s="61"/>
      <c r="N75" s="61"/>
      <c r="O75" s="61"/>
      <c r="P75" s="36"/>
      <c r="Q75" s="36"/>
      <c r="R75" s="36"/>
      <c r="S75" s="36"/>
      <c r="T75" s="36"/>
      <c r="U75" s="36"/>
      <c r="V75" s="36"/>
    </row>
    <row r="76" spans="1:22" x14ac:dyDescent="0.25">
      <c r="A76" s="36"/>
      <c r="B76" s="36"/>
      <c r="C76" s="37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</row>
    <row r="77" spans="1:22" ht="15" customHeight="1" x14ac:dyDescent="0.25">
      <c r="A77" s="58" t="s">
        <v>57</v>
      </c>
      <c r="B77" s="58"/>
      <c r="C77" s="58"/>
      <c r="D77" s="58"/>
      <c r="E77" s="58"/>
      <c r="F77" s="58"/>
      <c r="G77" s="58"/>
      <c r="H77" s="58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</row>
    <row r="78" spans="1:22" x14ac:dyDescent="0.25">
      <c r="A78" s="36"/>
      <c r="B78" s="36"/>
      <c r="C78" s="37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</row>
    <row r="79" spans="1:22" x14ac:dyDescent="0.25">
      <c r="A79" s="36"/>
      <c r="B79" s="36"/>
      <c r="C79" s="37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</row>
    <row r="80" spans="1:22" x14ac:dyDescent="0.25">
      <c r="A80" s="36"/>
      <c r="B80" s="36"/>
      <c r="C80" s="37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</row>
    <row r="81" spans="1:22" ht="15" customHeight="1" x14ac:dyDescent="0.25">
      <c r="A81" s="36"/>
      <c r="B81" s="36"/>
      <c r="C81" s="37"/>
      <c r="D81" s="62" t="s">
        <v>58</v>
      </c>
      <c r="E81" s="62"/>
      <c r="F81" s="62"/>
      <c r="I81" s="62" t="s">
        <v>59</v>
      </c>
      <c r="J81" s="62"/>
      <c r="K81" s="62"/>
      <c r="L81" s="62"/>
      <c r="M81" s="36"/>
      <c r="N81" s="36"/>
      <c r="O81" s="36"/>
      <c r="P81" s="36"/>
      <c r="Q81" s="36"/>
      <c r="R81" s="36"/>
      <c r="S81" s="36"/>
      <c r="T81" s="36"/>
      <c r="U81" s="36"/>
      <c r="V81" s="36"/>
    </row>
    <row r="82" spans="1:22" ht="30.75" customHeight="1" x14ac:dyDescent="0.25">
      <c r="A82" s="36"/>
      <c r="B82" s="36"/>
      <c r="C82" s="37"/>
      <c r="D82" s="62" t="s">
        <v>60</v>
      </c>
      <c r="E82" s="62"/>
      <c r="F82" s="62"/>
      <c r="I82" s="62" t="s">
        <v>61</v>
      </c>
      <c r="J82" s="62"/>
      <c r="K82" s="62"/>
      <c r="L82" s="62"/>
      <c r="M82" s="36"/>
      <c r="N82" s="36"/>
      <c r="O82" s="36"/>
      <c r="P82" s="36"/>
      <c r="Q82" s="36"/>
      <c r="R82" s="36"/>
      <c r="S82" s="36"/>
      <c r="T82" s="36"/>
      <c r="U82" s="36"/>
      <c r="V82" s="36"/>
    </row>
    <row r="83" spans="1:22" x14ac:dyDescent="0.25">
      <c r="A83" s="36"/>
      <c r="B83" s="36"/>
      <c r="C83" s="37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</row>
    <row r="84" spans="1:22" x14ac:dyDescent="0.25">
      <c r="A84" s="36"/>
      <c r="B84" s="36"/>
      <c r="C84" s="37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</row>
    <row r="85" spans="1:22" x14ac:dyDescent="0.25">
      <c r="A85" s="36"/>
      <c r="B85" s="36"/>
      <c r="C85" s="37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</row>
    <row r="86" spans="1:22" x14ac:dyDescent="0.25">
      <c r="A86" s="36"/>
      <c r="B86" s="36"/>
      <c r="C86" s="37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</row>
    <row r="87" spans="1:22" x14ac:dyDescent="0.25">
      <c r="A87" s="36"/>
      <c r="B87" s="36"/>
      <c r="C87" s="37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</row>
    <row r="88" spans="1:22" x14ac:dyDescent="0.25">
      <c r="A88" s="36"/>
      <c r="B88" s="36"/>
      <c r="C88" s="37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</row>
    <row r="89" spans="1:22" x14ac:dyDescent="0.25">
      <c r="A89" s="36"/>
      <c r="B89" s="36"/>
      <c r="C89" s="37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</row>
    <row r="90" spans="1:22" x14ac:dyDescent="0.25">
      <c r="A90" s="36"/>
      <c r="B90" s="36"/>
      <c r="C90" s="37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</row>
    <row r="91" spans="1:22" x14ac:dyDescent="0.25">
      <c r="A91" s="36"/>
      <c r="B91" s="36"/>
      <c r="C91" s="37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</row>
    <row r="92" spans="1:22" x14ac:dyDescent="0.25">
      <c r="A92" s="36"/>
      <c r="B92" s="36"/>
      <c r="C92" s="37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</row>
    <row r="93" spans="1:22" x14ac:dyDescent="0.25">
      <c r="A93" s="36"/>
      <c r="B93" s="36"/>
      <c r="C93" s="37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</row>
    <row r="94" spans="1:22" x14ac:dyDescent="0.25">
      <c r="A94" s="36"/>
      <c r="B94" s="36"/>
      <c r="C94" s="37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</row>
    <row r="95" spans="1:22" x14ac:dyDescent="0.25">
      <c r="A95" s="36"/>
      <c r="B95" s="36"/>
      <c r="C95" s="37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</row>
    <row r="96" spans="1:22" x14ac:dyDescent="0.25">
      <c r="A96" s="36"/>
      <c r="B96" s="36"/>
      <c r="C96" s="37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</row>
    <row r="97" spans="1:22" x14ac:dyDescent="0.25">
      <c r="A97" s="36"/>
      <c r="B97" s="36"/>
      <c r="C97" s="37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</row>
    <row r="98" spans="1:22" x14ac:dyDescent="0.25">
      <c r="A98" s="36"/>
      <c r="B98" s="36"/>
      <c r="C98" s="37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</row>
    <row r="99" spans="1:22" x14ac:dyDescent="0.25">
      <c r="A99" s="36"/>
      <c r="B99" s="36"/>
      <c r="C99" s="37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</row>
    <row r="100" spans="1:22" x14ac:dyDescent="0.25">
      <c r="A100" s="36"/>
      <c r="B100" s="36"/>
      <c r="C100" s="37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</row>
    <row r="101" spans="1:22" x14ac:dyDescent="0.25">
      <c r="A101" s="36"/>
      <c r="B101" s="36"/>
      <c r="C101" s="37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</row>
    <row r="102" spans="1:22" x14ac:dyDescent="0.25">
      <c r="A102" s="36"/>
      <c r="B102" s="36"/>
      <c r="C102" s="37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</row>
    <row r="103" spans="1:22" x14ac:dyDescent="0.25">
      <c r="A103" s="36"/>
      <c r="B103" s="36"/>
      <c r="C103" s="37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</row>
    <row r="104" spans="1:22" x14ac:dyDescent="0.25">
      <c r="A104" s="36"/>
      <c r="B104" s="36"/>
      <c r="C104" s="37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</row>
    <row r="105" spans="1:22" x14ac:dyDescent="0.25">
      <c r="A105" s="36"/>
      <c r="B105" s="36"/>
      <c r="C105" s="37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</row>
    <row r="106" spans="1:22" x14ac:dyDescent="0.25">
      <c r="A106" s="36"/>
      <c r="B106" s="36"/>
      <c r="C106" s="37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</row>
    <row r="107" spans="1:22" x14ac:dyDescent="0.25">
      <c r="A107" s="36"/>
      <c r="B107" s="36"/>
      <c r="C107" s="37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</row>
    <row r="108" spans="1:22" x14ac:dyDescent="0.25">
      <c r="A108" s="36"/>
      <c r="B108" s="36"/>
      <c r="C108" s="37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</row>
    <row r="109" spans="1:22" x14ac:dyDescent="0.25">
      <c r="A109" s="36"/>
      <c r="B109" s="36"/>
      <c r="C109" s="37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</row>
    <row r="110" spans="1:22" x14ac:dyDescent="0.25">
      <c r="A110" s="63"/>
      <c r="B110" s="63"/>
      <c r="C110" s="64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</row>
    <row r="111" spans="1:22" x14ac:dyDescent="0.25">
      <c r="A111" s="63"/>
      <c r="B111" s="63"/>
      <c r="C111" s="64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</row>
    <row r="112" spans="1:22" x14ac:dyDescent="0.25">
      <c r="A112" s="63"/>
      <c r="B112" s="63"/>
      <c r="C112" s="64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</row>
    <row r="113" spans="1:22" x14ac:dyDescent="0.25">
      <c r="A113" s="63"/>
      <c r="B113" s="63"/>
      <c r="C113" s="64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</row>
    <row r="114" spans="1:22" x14ac:dyDescent="0.25">
      <c r="A114" s="63"/>
      <c r="B114" s="63"/>
      <c r="C114" s="64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</row>
    <row r="115" spans="1:22" x14ac:dyDescent="0.25">
      <c r="A115" s="63"/>
      <c r="B115" s="63"/>
      <c r="C115" s="64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</row>
    <row r="116" spans="1:22" x14ac:dyDescent="0.25">
      <c r="A116" s="63"/>
      <c r="B116" s="63"/>
      <c r="C116" s="64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</row>
    <row r="117" spans="1:22" x14ac:dyDescent="0.25">
      <c r="A117" s="63"/>
      <c r="B117" s="63"/>
      <c r="C117" s="64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</row>
    <row r="118" spans="1:22" x14ac:dyDescent="0.25">
      <c r="A118" s="63"/>
      <c r="B118" s="63"/>
      <c r="C118" s="64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</row>
    <row r="119" spans="1:22" x14ac:dyDescent="0.25">
      <c r="A119" s="63"/>
      <c r="B119" s="63"/>
      <c r="C119" s="64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</row>
  </sheetData>
  <autoFilter ref="D21:U39" xr:uid="{00000000-0009-0000-0000-000024000000}"/>
  <mergeCells count="84">
    <mergeCell ref="D82:F82"/>
    <mergeCell ref="I82:L82"/>
    <mergeCell ref="A73:O73"/>
    <mergeCell ref="A74:K75"/>
    <mergeCell ref="L74:O75"/>
    <mergeCell ref="A77:H77"/>
    <mergeCell ref="D81:F81"/>
    <mergeCell ref="I81:L81"/>
    <mergeCell ref="A69:E69"/>
    <mergeCell ref="L69:P69"/>
    <mergeCell ref="A70:E70"/>
    <mergeCell ref="L70:P70"/>
    <mergeCell ref="A71:E71"/>
    <mergeCell ref="A72:H72"/>
    <mergeCell ref="A66:E66"/>
    <mergeCell ref="L66:P66"/>
    <mergeCell ref="A67:E67"/>
    <mergeCell ref="L67:P67"/>
    <mergeCell ref="A68:E68"/>
    <mergeCell ref="L68:P68"/>
    <mergeCell ref="A63:E63"/>
    <mergeCell ref="L63:P63"/>
    <mergeCell ref="A64:E64"/>
    <mergeCell ref="L64:P64"/>
    <mergeCell ref="A65:E65"/>
    <mergeCell ref="L65:P65"/>
    <mergeCell ref="A60:E60"/>
    <mergeCell ref="L60:P60"/>
    <mergeCell ref="A61:E61"/>
    <mergeCell ref="L61:P61"/>
    <mergeCell ref="A62:E62"/>
    <mergeCell ref="L62:P62"/>
    <mergeCell ref="A57:E57"/>
    <mergeCell ref="L57:P57"/>
    <mergeCell ref="A58:E58"/>
    <mergeCell ref="L58:P58"/>
    <mergeCell ref="A59:E59"/>
    <mergeCell ref="L59:P59"/>
    <mergeCell ref="A54:E54"/>
    <mergeCell ref="L54:P54"/>
    <mergeCell ref="A55:E55"/>
    <mergeCell ref="L55:P55"/>
    <mergeCell ref="A56:E56"/>
    <mergeCell ref="L56:P56"/>
    <mergeCell ref="A50:K50"/>
    <mergeCell ref="A51:E51"/>
    <mergeCell ref="A52:E52"/>
    <mergeCell ref="L52:P52"/>
    <mergeCell ref="A53:E53"/>
    <mergeCell ref="L53:P53"/>
    <mergeCell ref="A42:E43"/>
    <mergeCell ref="A44:E44"/>
    <mergeCell ref="A45:E45"/>
    <mergeCell ref="A46:E46"/>
    <mergeCell ref="A47:E47"/>
    <mergeCell ref="A48:E48"/>
    <mergeCell ref="K20:N20"/>
    <mergeCell ref="O20:P20"/>
    <mergeCell ref="R20:S20"/>
    <mergeCell ref="T20:U20"/>
    <mergeCell ref="V20:V21"/>
    <mergeCell ref="A41:E41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1102362204722" right="0.51181102362204722" top="0.62992125984251968" bottom="0.51181102362204722" header="0.51181102362204722" footer="0.31496062992125984"/>
  <pageSetup paperSize="9" scale="4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POLICLINICA POSSE</vt:lpstr>
      <vt:lpstr>'POLICLINICA POSSE'!Area_de_impressao</vt:lpstr>
      <vt:lpstr>'POLICLINICA POSSE'!Titulos_de_impressao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Regina da Fonseca</dc:creator>
  <cp:lastModifiedBy>Emilia Regina da Fonseca</cp:lastModifiedBy>
  <cp:lastPrinted>2024-04-16T17:49:07Z</cp:lastPrinted>
  <dcterms:created xsi:type="dcterms:W3CDTF">2024-04-16T17:47:58Z</dcterms:created>
  <dcterms:modified xsi:type="dcterms:W3CDTF">2024-04-16T17:49:29Z</dcterms:modified>
</cp:coreProperties>
</file>