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1.JR_LEONE_2024\3.CEM_Policlinica_Filial_Posse_GO\1.5 Anexo XXV_Filial\"/>
    </mc:Choice>
  </mc:AlternateContent>
  <xr:revisionPtr revIDLastSave="0" documentId="13_ncr:1_{5FCEF9F7-3704-4AD0-B425-BACC9A9EE2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XXV_Mar2024" sheetId="1" r:id="rId1"/>
  </sheets>
  <externalReferences>
    <externalReference r:id="rId2"/>
  </externalReferences>
  <definedNames>
    <definedName name="_xlnm.Print_Area" localSheetId="0">'Anexo XXV_Mar2024'!$A$2:$D$100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C36" i="1" l="1"/>
  <c r="C53" i="1"/>
  <c r="C49" i="1"/>
  <c r="C44" i="1"/>
  <c r="C91" i="1"/>
  <c r="C80" i="1"/>
  <c r="C75" i="1"/>
  <c r="C69" i="1"/>
  <c r="C56" i="1"/>
  <c r="C86" i="1" l="1"/>
  <c r="C76" i="1"/>
  <c r="E83" i="1" s="1"/>
  <c r="C57" i="1"/>
  <c r="E57" i="1" s="1"/>
  <c r="E60" i="1" s="1"/>
  <c r="E84" i="1" l="1"/>
</calcChain>
</file>

<file path=xl/sharedStrings.xml><?xml version="1.0" encoding="utf-8"?>
<sst xmlns="http://schemas.openxmlformats.org/spreadsheetml/2006/main" count="98" uniqueCount="93">
  <si>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</si>
  <si>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</si>
  <si>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</si>
  <si>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</si>
  <si>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</si>
  <si>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</si>
  <si>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</si>
  <si>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</si>
  <si>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</si>
  <si>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</si>
  <si>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</si>
  <si>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</si>
  <si>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POSSE/GO</t>
  </si>
  <si>
    <t>12.053.184/0002 -18</t>
  </si>
  <si>
    <t xml:space="preserve">CONTRATO DE GESTÃO/ADITIVO </t>
  </si>
  <si>
    <t>Nº 51/2020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</si>
  <si>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</si>
  <si>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</si>
  <si>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</si>
  <si>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</si>
  <si>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</si>
  <si>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</si>
  <si>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</si>
  <si>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</si>
  <si>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1241 - 3093-5- 1241 - 738981552,4 -AG.036 - 584559-1- BANCO CONTA MOVIMENTO</t>
  </si>
  <si>
    <t>1.2.1 Aplicação Financeiras - CEF - AG 1241 - 738981552-4  - PROVISÕES 3% - CUSTEIO</t>
  </si>
  <si>
    <t>1.2.2 CEF - Aplicação Financeira - AG1241 - 3093-5 -0CUSTEIO</t>
  </si>
  <si>
    <t>1.2.3 CEF - Aplicação Financeira - AG 1241 - 3093-5  INVESTIMENTO</t>
  </si>
  <si>
    <t>SALDO ANTERIOR 1 = (1.1 + 1.2 + 1.2.1 + 1.2.2 + 1.2.3)</t>
  </si>
  <si>
    <t>2 - ENTRADAS DE RECURSOS FINANCEIROS</t>
  </si>
  <si>
    <t>2.1 - REPASSE CUSTEIO - CEF - AG 1241 - 3093-5  - BANCO CONTA MOVIMENTO</t>
  </si>
  <si>
    <t>2.2 - REPASSE INVESTIMENTO - AG 241 - 3093-5</t>
  </si>
  <si>
    <t>2.3 - RENDIMENTOS SOBRE APLICAÇÕES FINANCEIRAS  - CUSTEIO - AG -1241 - 3093-5  - 036- 584559-1</t>
  </si>
  <si>
    <t>2.4 - RENDIMENTOS SOBRE APLICAÇÕES FINANCEIRAS  - INVESTIMENTO -  AG 241 - 3093-5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</si>
  <si>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</si>
  <si>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</si>
  <si>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</si>
  <si>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1241 - 3093-5  - AG-1241 - 738981552-4 - AG -036- 584559-1</t>
  </si>
  <si>
    <t>3.2 - RESGATE DE AOLICAÇAO FINANCEIRA - INVESTIMENTO -AG 1241 - 3093-5</t>
  </si>
  <si>
    <t>TOTAL DOS RESGATES 3 = (3.2 + 3.2 )</t>
  </si>
  <si>
    <t>4 - APLICAÇÕES FINANCEIRAS</t>
  </si>
  <si>
    <t>4.1 - APLICAÇÃO FINANCEIRA -  CUSTEIO - AG 1241 - 3093-5  - AG-1241 - 738981552-4 - AG -036- 584559-1</t>
  </si>
  <si>
    <t>TOTAL APLICAÇÃO FINANCEIRA - CUSTEIO</t>
  </si>
  <si>
    <t>4.1 - APLICAÇÃO FINANCEIRA -  INVESTIMENTO -AG 241 - 3093-5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</si>
  <si>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</si>
  <si>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</si>
  <si>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</si>
  <si>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</si>
  <si>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</si>
  <si>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</si>
  <si>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</si>
  <si>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</si>
  <si>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</si>
  <si>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</si>
  <si>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</si>
  <si>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</si>
  <si>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</si>
  <si>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</si>
  <si>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</si>
  <si>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</si>
  <si>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</si>
  <si>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</si>
  <si>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</si>
  <si>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</si>
  <si>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</si>
  <si>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</si>
  <si>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</si>
  <si>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</si>
  <si>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</si>
  <si>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</si>
  <si>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</si>
  <si>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</si>
  <si>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</si>
  <si>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</si>
  <si>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</si>
  <si>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</si>
  <si>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</si>
  <si>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</si>
  <si>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</si>
  <si>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</si>
  <si>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</si>
  <si>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5.1.6 ENCARGOS SOCIAIS</t>
  </si>
  <si>
    <t/>
  </si>
  <si>
    <t>(9999) NO COMPARATIVO</t>
  </si>
  <si>
    <t>(99)</t>
  </si>
  <si>
    <t>TOTAL RECEITA</t>
  </si>
  <si>
    <t>(999)</t>
  </si>
  <si>
    <t>SAÍDAS NA APLICAÇÃO</t>
  </si>
  <si>
    <t>ENTRADAS NA APLICAÇÃO</t>
  </si>
  <si>
    <t>SALDO TOTAL (NA ABA DE APLICAÇÃO)</t>
  </si>
  <si>
    <t>8.1</t>
  </si>
  <si>
    <t>8.5</t>
  </si>
  <si>
    <t>ABRIL/2024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</si>
</sst>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1" xfId="0" applyFont="1" applyBorder="1"/>
    <xf numFmtId="43" fontId="2" fillId="0" borderId="2" xfId="1" applyFont="1" applyBorder="1"/>
    <xf numFmtId="0" fontId="3" fillId="0" borderId="1" xfId="0" applyFont="1" applyBorder="1"/>
    <xf numFmtId="43" fontId="2" fillId="0" borderId="2" xfId="1" applyFont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43" fontId="4" fillId="2" borderId="10" xfId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3" fontId="4" fillId="2" borderId="3" xfId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3" fontId="1" fillId="0" borderId="0" xfId="1"/>
    <xf numFmtId="0" fontId="4" fillId="2" borderId="13" xfId="0" applyFont="1" applyFill="1" applyBorder="1" applyAlignment="1">
      <alignment vertical="center" wrapText="1"/>
    </xf>
    <xf numFmtId="43" fontId="4" fillId="2" borderId="14" xfId="1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4" fontId="0" fillId="0" borderId="0" xfId="0" applyNumberFormat="1"/>
    <xf numFmtId="4" fontId="0" fillId="5" borderId="0" xfId="0" applyNumberFormat="1" applyFill="1"/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43" fontId="4" fillId="2" borderId="3" xfId="1" applyFont="1" applyFill="1" applyBorder="1" applyAlignment="1">
      <alignment horizontal="left" vertical="center"/>
    </xf>
    <xf numFmtId="0" fontId="0" fillId="0" borderId="6" xfId="0" applyBorder="1"/>
    <xf numFmtId="0" fontId="5" fillId="3" borderId="12" xfId="0" applyFont="1" applyFill="1" applyBorder="1" applyAlignment="1">
      <alignment horizontal="left"/>
    </xf>
    <xf numFmtId="0" fontId="0" fillId="0" borderId="7" xfId="0" applyBorder="1"/>
    <xf numFmtId="0" fontId="0" fillId="0" borderId="11" xfId="0" applyBorder="1"/>
    <xf numFmtId="43" fontId="1" fillId="0" borderId="19" xfId="1" applyBorder="1"/>
    <xf numFmtId="0" fontId="0" fillId="0" borderId="13" xfId="0" applyBorder="1"/>
    <xf numFmtId="43" fontId="1" fillId="0" borderId="14" xfId="1" applyBorder="1"/>
    <xf numFmtId="0" fontId="2" fillId="0" borderId="11" xfId="0" applyFont="1" applyBorder="1"/>
    <xf numFmtId="43" fontId="2" fillId="0" borderId="19" xfId="1" applyFont="1" applyBorder="1"/>
    <xf numFmtId="4" fontId="2" fillId="0" borderId="0" xfId="0" applyNumberFormat="1" applyFont="1"/>
    <xf numFmtId="43" fontId="2" fillId="0" borderId="20" xfId="1" applyFont="1" applyBorder="1"/>
    <xf numFmtId="0" fontId="2" fillId="0" borderId="13" xfId="0" applyFont="1" applyBorder="1"/>
    <xf numFmtId="43" fontId="2" fillId="0" borderId="14" xfId="1" applyFont="1" applyBorder="1"/>
    <xf numFmtId="39" fontId="2" fillId="3" borderId="12" xfId="1" applyNumberFormat="1" applyFont="1" applyFill="1" applyBorder="1" applyAlignment="1">
      <alignment horizontal="right"/>
    </xf>
    <xf numFmtId="39" fontId="5" fillId="4" borderId="12" xfId="1" applyNumberFormat="1" applyFont="1" applyFill="1" applyBorder="1" applyAlignment="1">
      <alignment horizontal="right" vertical="center"/>
    </xf>
    <xf numFmtId="43" fontId="1" fillId="0" borderId="21" xfId="1" applyFill="1" applyBorder="1"/>
    <xf numFmtId="43" fontId="1" fillId="0" borderId="22" xfId="1" applyFill="1" applyBorder="1"/>
    <xf numFmtId="43" fontId="2" fillId="0" borderId="22" xfId="1" applyFont="1" applyFill="1" applyBorder="1" applyAlignment="1">
      <alignment horizontal="left" vertical="top"/>
    </xf>
    <xf numFmtId="43" fontId="1" fillId="0" borderId="23" xfId="1" applyFill="1" applyBorder="1"/>
    <xf numFmtId="0" fontId="2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5" xfId="0" applyFont="1" applyBorder="1"/>
    <xf numFmtId="0" fontId="5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164" fontId="2" fillId="0" borderId="22" xfId="1" quotePrefix="1" applyNumberFormat="1" applyFont="1" applyFill="1" applyBorder="1" applyAlignment="1">
      <alignment horizontal="left" vertical="top"/>
    </xf>
    <xf numFmtId="22" fontId="2" fillId="0" borderId="22" xfId="1" applyNumberFormat="1" applyFont="1" applyFill="1" applyBorder="1" applyAlignment="1">
      <alignment horizontal="left" vertical="top"/>
    </xf>
    <xf numFmtId="43" fontId="0" fillId="0" borderId="22" xfId="1" quotePrefix="1" applyFont="1" applyFill="1" applyBorder="1" applyAlignment="1">
      <alignment horizontal="left"/>
    </xf>
    <xf numFmtId="17" fontId="2" fillId="0" borderId="22" xfId="1" quotePrefix="1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37455010-8CE4-4894-95FE-EB26336E8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18" y="25717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3952878</xdr:colOff>
      <xdr:row>1</xdr:row>
      <xdr:rowOff>66678</xdr:rowOff>
    </xdr:from>
    <xdr:ext cx="5324478" cy="330409"/>
    <xdr:pic>
      <xdr:nvPicPr>
        <xdr:cNvPr id="3" name="Imagem 3">
          <a:extLst>
            <a:ext uri="{FF2B5EF4-FFF2-40B4-BE49-F238E27FC236}">
              <a16:creationId xmlns:a16="http://schemas.microsoft.com/office/drawing/2014/main" id="{B90842FA-7B19-431B-9E97-065E4A60A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8" y="276228"/>
          <a:ext cx="5324478" cy="330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3.CEM_Policlinica_Filial_Posse_GO\1.3%20Comparativos_Receitas_despesas_Filial\1.Comparativo%20Acumulado%20Receitas%20Or&#231;adas%20%20x%20Recebidas%20Periodo_Posse%202024.xlsx" TargetMode="External"/><Relationship Id="rId1" Type="http://schemas.openxmlformats.org/officeDocument/2006/relationships/externalLinkPath" Target="/1.JR_LEONE_2024/3.CEM_Policlinica_Filial_Posse_GO/1.3%20Comparativos_Receitas_despesas_Filial/1.Comparativo%20Acumulado%20Receitas%20Or&#231;adas%20%20x%20Recebidas%20Periodo_Poss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GOIANÉSIA"/>
      <sheetName val="ANEXO V HEJA"/>
      <sheetName val="ANEXO V QUIRINÓPOLIS"/>
      <sheetName val="ANEXO V_POSSE"/>
      <sheetName val="FLUXO FINANCEIRO 2024"/>
      <sheetName val="APLICAÇÃOFINANCEIRA_2024"/>
      <sheetName val="Fluxo Financ.Goianesia Fil_2021"/>
      <sheetName val="Aplic Financ.Goianésia_Fil_2021"/>
      <sheetName val="FluxoFinanc.Heja_Fil_2021"/>
      <sheetName val="Aplic.Financ.Heja_Fil_2021"/>
      <sheetName val="FluxoFinanc.Quirinóp._Fil_2021"/>
      <sheetName val="Aplic.Financ.Quirinóp.Fil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7">
          <cell r="G37">
            <v>8051044.4599999981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F100"/>
  <sheetViews>
    <sheetView tabSelected="1" topLeftCell="B79" zoomScaleNormal="100" workbookViewId="0">
      <selection activeCell="E87" sqref="E87"/>
    </sheetView>
  </sheetViews>
  <sheetFormatPr defaultRowHeight="15.75" x14ac:dyDescent="0.25"/>
  <cols>
    <col min="1" max="1" width="2" style="1" customWidth="1"/>
    <col min="2" max="2" width="102.140625" style="1" customWidth="1"/>
    <col min="3" max="3" width="63" style="2" bestFit="1" customWidth="1"/>
    <col min="4" max="4" width="2.140625" style="1" customWidth="1"/>
    <col min="5" max="5" width="13.28515625" style="1" customWidth="1"/>
    <col min="6" max="6" width="10.28515625" style="1" customWidth="1"/>
    <col min="7" max="16384" width="9.140625" style="1"/>
  </cols>
  <sheetData>
    <row r="1" spans="2:4" customFormat="1" ht="16.5" thickBot="1" x14ac:dyDescent="0.3">
      <c r="B1" s="1"/>
      <c r="C1" s="2"/>
      <c r="D1" s="1"/>
    </row>
    <row r="2" spans="2:4" customFormat="1" ht="42" customHeight="1" thickBot="1" x14ac:dyDescent="0.3">
      <c r="B2" s="3"/>
      <c r="C2" s="4"/>
      <c r="D2" s="1"/>
    </row>
    <row r="3" spans="2:4" customFormat="1" ht="13.5" customHeight="1" thickBot="1" x14ac:dyDescent="0.3">
      <c r="B3" s="5" t="s">
        <v>0</v>
      </c>
      <c r="C3" s="6"/>
      <c r="D3" s="1"/>
    </row>
    <row r="4" spans="2:4" customFormat="1" ht="9" hidden="1" customHeight="1" x14ac:dyDescent="0.25">
      <c r="B4" s="1"/>
      <c r="C4" s="2"/>
      <c r="D4" s="1"/>
    </row>
    <row r="5" spans="2:4" customFormat="1" ht="18.600000000000001" customHeight="1" x14ac:dyDescent="0.25">
      <c r="B5" s="64" t="s">
        <v>1</v>
      </c>
      <c r="C5" s="64"/>
      <c r="D5" s="1"/>
    </row>
    <row r="6" spans="2:4" customFormat="1" ht="4.5" customHeight="1" x14ac:dyDescent="0.25">
      <c r="B6" s="7"/>
      <c r="C6" s="2"/>
      <c r="D6" s="1"/>
    </row>
    <row r="7" spans="2:4" customFormat="1" ht="16.5" thickBot="1" x14ac:dyDescent="0.3">
      <c r="B7" s="65" t="s">
        <v>2</v>
      </c>
      <c r="C7" s="65"/>
      <c r="D7" s="1"/>
    </row>
    <row r="8" spans="2:4" customFormat="1" x14ac:dyDescent="0.25">
      <c r="B8" s="55"/>
      <c r="C8" s="51"/>
      <c r="D8" s="1"/>
    </row>
    <row r="9" spans="2:4" customFormat="1" x14ac:dyDescent="0.25">
      <c r="B9" s="56" t="s">
        <v>3</v>
      </c>
      <c r="C9" s="52" t="s">
        <v>4</v>
      </c>
      <c r="D9" s="1"/>
    </row>
    <row r="10" spans="2:4" customFormat="1" x14ac:dyDescent="0.25">
      <c r="B10" s="56" t="s">
        <v>5</v>
      </c>
      <c r="C10" s="52" t="s">
        <v>6</v>
      </c>
      <c r="D10" s="1"/>
    </row>
    <row r="11" spans="2:4" customFormat="1" x14ac:dyDescent="0.25">
      <c r="B11" s="56"/>
      <c r="C11" s="52"/>
      <c r="D11" s="1"/>
    </row>
    <row r="12" spans="2:4" customFormat="1" x14ac:dyDescent="0.25">
      <c r="B12" s="56" t="s">
        <v>7</v>
      </c>
      <c r="C12" s="52" t="s">
        <v>8</v>
      </c>
      <c r="D12" s="1"/>
    </row>
    <row r="13" spans="2:4" customFormat="1" x14ac:dyDescent="0.25">
      <c r="B13" s="57" t="s">
        <v>9</v>
      </c>
      <c r="C13" s="53" t="s">
        <v>10</v>
      </c>
      <c r="D13" s="1"/>
    </row>
    <row r="14" spans="2:4" customFormat="1" x14ac:dyDescent="0.25">
      <c r="B14" s="57"/>
      <c r="C14" s="52"/>
      <c r="D14" s="1"/>
    </row>
    <row r="15" spans="2:4" customFormat="1" x14ac:dyDescent="0.25">
      <c r="B15" s="57" t="s">
        <v>11</v>
      </c>
      <c r="C15" s="53" t="s">
        <v>12</v>
      </c>
      <c r="D15" s="1"/>
    </row>
    <row r="16" spans="2:4" customFormat="1" x14ac:dyDescent="0.25">
      <c r="B16" s="57" t="s">
        <v>9</v>
      </c>
      <c r="C16" s="52" t="s">
        <v>13</v>
      </c>
      <c r="D16" s="1"/>
    </row>
    <row r="17" spans="2:4" customFormat="1" x14ac:dyDescent="0.25">
      <c r="B17" s="57"/>
      <c r="C17" s="52"/>
      <c r="D17" s="1"/>
    </row>
    <row r="18" spans="2:4" customFormat="1" x14ac:dyDescent="0.25">
      <c r="B18" s="57" t="s">
        <v>14</v>
      </c>
      <c r="C18" s="53" t="s">
        <v>15</v>
      </c>
      <c r="D18" s="1"/>
    </row>
    <row r="19" spans="2:4" customFormat="1" x14ac:dyDescent="0.25">
      <c r="B19" s="57" t="s">
        <v>16</v>
      </c>
      <c r="C19" s="61">
        <v>45386</v>
      </c>
      <c r="D19" s="1"/>
    </row>
    <row r="20" spans="2:4" customFormat="1" x14ac:dyDescent="0.25">
      <c r="B20" s="57"/>
      <c r="C20" s="52"/>
      <c r="D20" s="1"/>
    </row>
    <row r="21" spans="2:4" customFormat="1" x14ac:dyDescent="0.25">
      <c r="B21" s="57" t="s">
        <v>17</v>
      </c>
      <c r="C21" s="60">
        <v>2437142.77</v>
      </c>
      <c r="D21" s="1"/>
    </row>
    <row r="22" spans="2:4" customFormat="1" x14ac:dyDescent="0.25">
      <c r="B22" s="57"/>
      <c r="C22" s="62" t="s">
        <v>82</v>
      </c>
      <c r="D22" s="1"/>
    </row>
    <row r="23" spans="2:4" customFormat="1" x14ac:dyDescent="0.25">
      <c r="B23" s="57" t="s">
        <v>18</v>
      </c>
      <c r="C23" s="52"/>
      <c r="D23" s="1"/>
    </row>
    <row r="24" spans="2:4" customFormat="1" x14ac:dyDescent="0.25">
      <c r="B24" s="57"/>
      <c r="C24" s="52"/>
      <c r="D24" s="1"/>
    </row>
    <row r="25" spans="2:4" customFormat="1" x14ac:dyDescent="0.25">
      <c r="B25" s="58" t="s">
        <v>19</v>
      </c>
      <c r="C25" s="63" t="s">
        <v>92</v>
      </c>
      <c r="D25" s="1"/>
    </row>
    <row r="26" spans="2:4" customFormat="1" x14ac:dyDescent="0.25">
      <c r="B26" s="58"/>
      <c r="C26" s="52"/>
      <c r="D26" s="1"/>
    </row>
    <row r="27" spans="2:4" customFormat="1" ht="16.5" thickBot="1" x14ac:dyDescent="0.3">
      <c r="B27" s="59" t="s">
        <v>20</v>
      </c>
      <c r="C27" s="54"/>
      <c r="D27" s="1"/>
    </row>
    <row r="28" spans="2:4" customFormat="1" ht="16.5" thickBot="1" x14ac:dyDescent="0.3">
      <c r="B28" s="9" t="s">
        <v>21</v>
      </c>
      <c r="C28" s="10"/>
      <c r="D28" s="1"/>
    </row>
    <row r="29" spans="2:4" customFormat="1" ht="6.75" customHeight="1" thickBot="1" x14ac:dyDescent="0.3">
      <c r="B29" s="7"/>
      <c r="C29" s="2"/>
      <c r="D29" s="1"/>
    </row>
    <row r="30" spans="2:4" customFormat="1" ht="16.5" thickBot="1" x14ac:dyDescent="0.3">
      <c r="B30" s="11" t="s">
        <v>22</v>
      </c>
      <c r="C30" s="12"/>
      <c r="D30" s="1"/>
    </row>
    <row r="31" spans="2:4" customFormat="1" ht="19.350000000000001" customHeight="1" x14ac:dyDescent="0.25">
      <c r="B31" s="13" t="s">
        <v>23</v>
      </c>
      <c r="C31" s="14">
        <v>0</v>
      </c>
      <c r="D31" s="1"/>
    </row>
    <row r="32" spans="2:4" customFormat="1" ht="19.350000000000001" customHeight="1" x14ac:dyDescent="0.25">
      <c r="B32" s="15" t="s">
        <v>24</v>
      </c>
      <c r="C32" s="14">
        <v>23873.300000004419</v>
      </c>
      <c r="D32" s="1"/>
    </row>
    <row r="33" spans="2:6" customFormat="1" ht="19.350000000000001" customHeight="1" x14ac:dyDescent="0.25">
      <c r="B33" s="15" t="s">
        <v>25</v>
      </c>
      <c r="C33" s="14">
        <v>0</v>
      </c>
      <c r="D33" s="1"/>
    </row>
    <row r="34" spans="2:6" customFormat="1" ht="19.350000000000001" customHeight="1" x14ac:dyDescent="0.25">
      <c r="B34" s="15" t="s">
        <v>26</v>
      </c>
      <c r="C34" s="14">
        <v>7670497.629999998</v>
      </c>
      <c r="D34" s="1"/>
    </row>
    <row r="35" spans="2:6" customFormat="1" ht="19.350000000000001" customHeight="1" thickBot="1" x14ac:dyDescent="0.3">
      <c r="B35" s="16" t="s">
        <v>27</v>
      </c>
      <c r="C35" s="14">
        <v>0</v>
      </c>
      <c r="D35" s="1"/>
    </row>
    <row r="36" spans="2:6" customFormat="1" ht="16.5" thickBot="1" x14ac:dyDescent="0.3">
      <c r="B36" s="17" t="s">
        <v>28</v>
      </c>
      <c r="C36" s="49">
        <f>SUM(C31:C35)</f>
        <v>7694370.9300000025</v>
      </c>
      <c r="D36" s="1"/>
    </row>
    <row r="37" spans="2:6" customFormat="1" ht="5.25" customHeight="1" x14ac:dyDescent="0.25">
      <c r="C37" s="18"/>
    </row>
    <row r="38" spans="2:6" customFormat="1" ht="17.850000000000001" customHeight="1" thickBot="1" x14ac:dyDescent="0.3">
      <c r="B38" s="19" t="s">
        <v>29</v>
      </c>
      <c r="C38" s="20"/>
      <c r="D38" s="1"/>
    </row>
    <row r="39" spans="2:6" customFormat="1" x14ac:dyDescent="0.25">
      <c r="B39" s="8" t="s">
        <v>30</v>
      </c>
      <c r="C39" s="14">
        <v>2693432.02</v>
      </c>
      <c r="D39" s="1"/>
      <c r="F39" t="s">
        <v>83</v>
      </c>
    </row>
    <row r="40" spans="2:6" customFormat="1" x14ac:dyDescent="0.25">
      <c r="B40" s="21" t="s">
        <v>31</v>
      </c>
      <c r="C40" s="14">
        <v>0</v>
      </c>
      <c r="D40" s="1"/>
      <c r="F40" t="s">
        <v>84</v>
      </c>
    </row>
    <row r="41" spans="2:6" customFormat="1" x14ac:dyDescent="0.25">
      <c r="B41" s="22" t="s">
        <v>32</v>
      </c>
      <c r="C41" s="14">
        <v>63741.49</v>
      </c>
      <c r="D41" s="1"/>
      <c r="F41" t="s">
        <v>85</v>
      </c>
    </row>
    <row r="42" spans="2:6" customFormat="1" ht="15" customHeight="1" x14ac:dyDescent="0.25">
      <c r="B42" s="21" t="s">
        <v>33</v>
      </c>
      <c r="C42" s="14">
        <v>0</v>
      </c>
      <c r="D42" s="1"/>
    </row>
    <row r="43" spans="2:6" customFormat="1" ht="16.5" customHeight="1" thickBot="1" x14ac:dyDescent="0.3">
      <c r="B43" s="21" t="s">
        <v>34</v>
      </c>
      <c r="C43" s="14">
        <v>-212341.33</v>
      </c>
      <c r="D43" s="1"/>
      <c r="F43" t="s">
        <v>86</v>
      </c>
    </row>
    <row r="44" spans="2:6" customFormat="1" ht="16.5" thickBot="1" x14ac:dyDescent="0.3">
      <c r="B44" s="17" t="s">
        <v>35</v>
      </c>
      <c r="C44" s="49">
        <f>SUM(C39:C43)</f>
        <v>2544832.1800000002</v>
      </c>
      <c r="D44" s="1"/>
    </row>
    <row r="45" spans="2:6" customFormat="1" ht="4.5" customHeight="1" thickBot="1" x14ac:dyDescent="0.3">
      <c r="C45" s="18"/>
    </row>
    <row r="46" spans="2:6" customFormat="1" ht="16.5" thickBot="1" x14ac:dyDescent="0.3">
      <c r="B46" s="23" t="s">
        <v>36</v>
      </c>
      <c r="C46" s="24"/>
      <c r="D46" s="1"/>
    </row>
    <row r="47" spans="2:6" customFormat="1" ht="15.75" customHeight="1" x14ac:dyDescent="0.25">
      <c r="B47" s="8" t="s">
        <v>37</v>
      </c>
      <c r="C47" s="14">
        <v>871556.22</v>
      </c>
      <c r="D47" s="1"/>
      <c r="F47" t="s">
        <v>87</v>
      </c>
    </row>
    <row r="48" spans="2:6" customFormat="1" ht="15.75" customHeight="1" thickBot="1" x14ac:dyDescent="0.3">
      <c r="B48" s="21" t="s">
        <v>38</v>
      </c>
      <c r="C48" s="14">
        <v>0</v>
      </c>
      <c r="D48" s="1"/>
    </row>
    <row r="49" spans="2:6" customFormat="1" ht="16.5" thickBot="1" x14ac:dyDescent="0.3">
      <c r="B49" s="17" t="s">
        <v>39</v>
      </c>
      <c r="C49" s="49">
        <f>SUM(C47:C48)</f>
        <v>871556.22</v>
      </c>
      <c r="D49" s="1"/>
    </row>
    <row r="50" spans="2:6" customFormat="1" ht="4.5" customHeight="1" thickBot="1" x14ac:dyDescent="0.3">
      <c r="C50" s="18"/>
    </row>
    <row r="51" spans="2:6" customFormat="1" ht="16.5" thickBot="1" x14ac:dyDescent="0.3">
      <c r="B51" s="23" t="s">
        <v>40</v>
      </c>
      <c r="C51" s="24"/>
    </row>
    <row r="52" spans="2:6" customFormat="1" ht="16.5" thickBot="1" x14ac:dyDescent="0.3">
      <c r="B52" s="8" t="s">
        <v>41</v>
      </c>
      <c r="C52" s="14">
        <v>1188361.56</v>
      </c>
      <c r="F52" t="s">
        <v>88</v>
      </c>
    </row>
    <row r="53" spans="2:6" customFormat="1" ht="16.5" thickBot="1" x14ac:dyDescent="0.3">
      <c r="B53" s="25" t="s">
        <v>42</v>
      </c>
      <c r="C53" s="50">
        <f>SUM(C52)</f>
        <v>1188361.56</v>
      </c>
      <c r="E53" s="26"/>
      <c r="F53" s="26"/>
    </row>
    <row r="54" spans="2:6" customFormat="1" ht="16.5" thickBot="1" x14ac:dyDescent="0.3">
      <c r="B54" s="19" t="s">
        <v>40</v>
      </c>
      <c r="C54" s="20"/>
    </row>
    <row r="55" spans="2:6" customFormat="1" ht="16.5" thickBot="1" x14ac:dyDescent="0.3">
      <c r="B55" s="8" t="s">
        <v>43</v>
      </c>
      <c r="C55" s="14">
        <v>0</v>
      </c>
    </row>
    <row r="56" spans="2:6" customFormat="1" ht="16.5" thickBot="1" x14ac:dyDescent="0.3">
      <c r="B56" s="25" t="s">
        <v>44</v>
      </c>
      <c r="C56" s="50">
        <f>SUM(C55)</f>
        <v>0</v>
      </c>
    </row>
    <row r="57" spans="2:6" customFormat="1" ht="16.5" thickBot="1" x14ac:dyDescent="0.3">
      <c r="B57" s="17" t="s">
        <v>45</v>
      </c>
      <c r="C57" s="49">
        <f>C53+C56</f>
        <v>1188361.56</v>
      </c>
      <c r="E57" s="18">
        <f>C57-C49+C34+C35</f>
        <v>7987302.9699999979</v>
      </c>
    </row>
    <row r="58" spans="2:6" customFormat="1" ht="3.75" customHeight="1" thickBot="1" x14ac:dyDescent="0.3">
      <c r="C58" s="18"/>
    </row>
    <row r="59" spans="2:6" customFormat="1" ht="15.75" customHeight="1" thickBot="1" x14ac:dyDescent="0.3">
      <c r="B59" s="23" t="s">
        <v>46</v>
      </c>
      <c r="C59" s="24"/>
      <c r="D59" s="1"/>
      <c r="E59" s="18">
        <f>SUM([1]APLICAÇÃOFINANCEIRA_2024!$G$37,)</f>
        <v>8051044.4599999981</v>
      </c>
      <c r="F59" t="s">
        <v>89</v>
      </c>
    </row>
    <row r="60" spans="2:6" customFormat="1" ht="15.75" customHeight="1" thickBot="1" x14ac:dyDescent="0.3">
      <c r="B60" s="66" t="s">
        <v>47</v>
      </c>
      <c r="C60" s="66"/>
      <c r="E60" s="27">
        <f>E57-E59</f>
        <v>-63741.490000000224</v>
      </c>
    </row>
    <row r="61" spans="2:6" customFormat="1" x14ac:dyDescent="0.25">
      <c r="B61" s="28" t="s">
        <v>48</v>
      </c>
      <c r="C61" s="14">
        <v>229782.43999999997</v>
      </c>
      <c r="D61" s="1"/>
      <c r="E61" s="26"/>
    </row>
    <row r="62" spans="2:6" customFormat="1" x14ac:dyDescent="0.25">
      <c r="B62" s="29" t="s">
        <v>49</v>
      </c>
      <c r="C62" s="14">
        <v>1310060.6499999999</v>
      </c>
      <c r="D62" s="1"/>
    </row>
    <row r="63" spans="2:6" customFormat="1" x14ac:dyDescent="0.25">
      <c r="B63" s="29" t="s">
        <v>50</v>
      </c>
      <c r="C63" s="14">
        <v>72342.45</v>
      </c>
      <c r="D63" s="1"/>
    </row>
    <row r="64" spans="2:6" customFormat="1" x14ac:dyDescent="0.25">
      <c r="B64" s="29" t="s">
        <v>51</v>
      </c>
      <c r="C64" s="14">
        <v>0</v>
      </c>
      <c r="D64" s="1"/>
    </row>
    <row r="65" spans="2:6" customFormat="1" x14ac:dyDescent="0.25">
      <c r="B65" s="29" t="s">
        <v>52</v>
      </c>
      <c r="C65" s="14">
        <v>350</v>
      </c>
      <c r="D65" s="1"/>
    </row>
    <row r="66" spans="2:6" customFormat="1" x14ac:dyDescent="0.25">
      <c r="B66" s="29" t="s">
        <v>81</v>
      </c>
      <c r="C66" s="14">
        <v>21840.7</v>
      </c>
      <c r="D66" s="1"/>
    </row>
    <row r="67" spans="2:6" customFormat="1" x14ac:dyDescent="0.25">
      <c r="B67" s="30" t="s">
        <v>53</v>
      </c>
      <c r="C67" s="14">
        <v>270556.51</v>
      </c>
      <c r="D67" s="1"/>
    </row>
    <row r="68" spans="2:6" customFormat="1" ht="16.5" thickBot="1" x14ac:dyDescent="0.3">
      <c r="B68" s="31" t="s">
        <v>54</v>
      </c>
      <c r="C68" s="14">
        <v>95612.540000000008</v>
      </c>
      <c r="D68" s="1"/>
      <c r="E68" s="26"/>
    </row>
    <row r="69" spans="2:6" customFormat="1" ht="16.5" thickBot="1" x14ac:dyDescent="0.3">
      <c r="B69" s="32" t="s">
        <v>55</v>
      </c>
      <c r="C69" s="49">
        <f>SUM(C61:C68)</f>
        <v>2000545.2899999998</v>
      </c>
      <c r="D69" s="1"/>
      <c r="E69" s="1"/>
    </row>
    <row r="70" spans="2:6" customFormat="1" ht="18" customHeight="1" thickBot="1" x14ac:dyDescent="0.3">
      <c r="B70" s="19" t="s">
        <v>56</v>
      </c>
      <c r="C70" s="20"/>
      <c r="D70" s="1"/>
    </row>
    <row r="71" spans="2:6" customFormat="1" ht="18" customHeight="1" x14ac:dyDescent="0.25">
      <c r="B71" s="28" t="s">
        <v>57</v>
      </c>
      <c r="C71" s="14">
        <v>114865.06</v>
      </c>
      <c r="D71" s="1"/>
      <c r="F71" t="s">
        <v>90</v>
      </c>
    </row>
    <row r="72" spans="2:6" customFormat="1" ht="18" customHeight="1" x14ac:dyDescent="0.25">
      <c r="B72" s="29" t="s">
        <v>58</v>
      </c>
      <c r="C72" s="14">
        <v>0</v>
      </c>
      <c r="D72" s="1"/>
    </row>
    <row r="73" spans="2:6" customFormat="1" ht="18" customHeight="1" x14ac:dyDescent="0.25">
      <c r="B73" s="29" t="s">
        <v>59</v>
      </c>
      <c r="C73" s="14">
        <v>0</v>
      </c>
      <c r="D73" s="1"/>
    </row>
    <row r="74" spans="2:6" customFormat="1" ht="18" customHeight="1" thickBot="1" x14ac:dyDescent="0.3">
      <c r="B74" s="33" t="s">
        <v>60</v>
      </c>
      <c r="C74" s="14">
        <v>48923.68</v>
      </c>
      <c r="D74" s="1"/>
      <c r="F74" t="s">
        <v>91</v>
      </c>
    </row>
    <row r="75" spans="2:6" customFormat="1" ht="18" customHeight="1" thickBot="1" x14ac:dyDescent="0.3">
      <c r="B75" s="32" t="s">
        <v>61</v>
      </c>
      <c r="C75" s="49">
        <f>SUM(C71:C74)</f>
        <v>163788.74</v>
      </c>
      <c r="D75" s="1"/>
    </row>
    <row r="76" spans="2:6" customFormat="1" ht="18" customHeight="1" thickBot="1" x14ac:dyDescent="0.3">
      <c r="B76" s="34" t="s">
        <v>62</v>
      </c>
      <c r="C76" s="49">
        <f>C69+C75</f>
        <v>2164334.0299999998</v>
      </c>
      <c r="D76" s="1"/>
    </row>
    <row r="77" spans="2:6" customFormat="1" ht="18" customHeight="1" thickBot="1" x14ac:dyDescent="0.3">
      <c r="B77" s="19" t="s">
        <v>63</v>
      </c>
      <c r="C77" s="20"/>
      <c r="D77" s="1"/>
    </row>
    <row r="78" spans="2:6" customFormat="1" ht="18" customHeight="1" x14ac:dyDescent="0.25">
      <c r="B78" s="8" t="s">
        <v>64</v>
      </c>
      <c r="C78" s="14">
        <v>0</v>
      </c>
      <c r="D78" s="1"/>
    </row>
    <row r="79" spans="2:6" customFormat="1" ht="18" customHeight="1" thickBot="1" x14ac:dyDescent="0.3">
      <c r="B79" s="21" t="s">
        <v>65</v>
      </c>
      <c r="C79" s="14">
        <v>0</v>
      </c>
      <c r="D79" s="1"/>
    </row>
    <row r="80" spans="2:6" customFormat="1" ht="18" customHeight="1" thickBot="1" x14ac:dyDescent="0.3">
      <c r="B80" s="17" t="s">
        <v>66</v>
      </c>
      <c r="C80" s="49">
        <f>SUM(C78:C79)</f>
        <v>0</v>
      </c>
      <c r="D80" s="1"/>
    </row>
    <row r="81" spans="2:5" customFormat="1" ht="18" customHeight="1" thickBot="1" x14ac:dyDescent="0.3">
      <c r="B81" s="11" t="s">
        <v>67</v>
      </c>
      <c r="C81" s="35"/>
    </row>
    <row r="82" spans="2:5" customFormat="1" ht="18" customHeight="1" x14ac:dyDescent="0.25">
      <c r="B82" s="36" t="s">
        <v>68</v>
      </c>
      <c r="C82" s="14">
        <v>0</v>
      </c>
    </row>
    <row r="83" spans="2:5" customFormat="1" ht="18" customHeight="1" x14ac:dyDescent="0.25">
      <c r="B83" s="15" t="s">
        <v>24</v>
      </c>
      <c r="C83" s="14">
        <v>23824.620000004761</v>
      </c>
      <c r="E83" s="26">
        <f>C36+C44-C76</f>
        <v>8074869.0800000038</v>
      </c>
    </row>
    <row r="84" spans="2:5" customFormat="1" ht="18" customHeight="1" x14ac:dyDescent="0.25">
      <c r="B84" s="15" t="s">
        <v>26</v>
      </c>
      <c r="C84" s="14">
        <v>8051044.4600000018</v>
      </c>
      <c r="E84" s="27">
        <f>C86-E83</f>
        <v>0</v>
      </c>
    </row>
    <row r="85" spans="2:5" customFormat="1" ht="18" customHeight="1" thickBot="1" x14ac:dyDescent="0.3">
      <c r="B85" s="16" t="s">
        <v>27</v>
      </c>
      <c r="C85" s="14">
        <v>0</v>
      </c>
    </row>
    <row r="86" spans="2:5" customFormat="1" ht="18" customHeight="1" thickBot="1" x14ac:dyDescent="0.3">
      <c r="B86" s="37" t="s">
        <v>69</v>
      </c>
      <c r="C86" s="49">
        <f>SUM(C82:C85)</f>
        <v>8074869.0800000066</v>
      </c>
      <c r="E86" s="26"/>
    </row>
    <row r="87" spans="2:5" customFormat="1" ht="18" customHeight="1" thickBot="1" x14ac:dyDescent="0.3">
      <c r="B87" s="11" t="s">
        <v>70</v>
      </c>
      <c r="C87" s="35"/>
      <c r="E87" s="26"/>
    </row>
    <row r="88" spans="2:5" customFormat="1" ht="18" customHeight="1" x14ac:dyDescent="0.25">
      <c r="B88" s="36" t="s">
        <v>71</v>
      </c>
      <c r="C88" s="14">
        <v>0</v>
      </c>
    </row>
    <row r="89" spans="2:5" customFormat="1" ht="18" customHeight="1" x14ac:dyDescent="0.25">
      <c r="B89" s="38" t="s">
        <v>72</v>
      </c>
      <c r="C89" s="14">
        <v>0</v>
      </c>
    </row>
    <row r="90" spans="2:5" customFormat="1" ht="18" customHeight="1" thickBot="1" x14ac:dyDescent="0.3">
      <c r="B90" s="38" t="s">
        <v>73</v>
      </c>
      <c r="C90" s="14">
        <v>0</v>
      </c>
    </row>
    <row r="91" spans="2:5" customFormat="1" ht="18" customHeight="1" thickBot="1" x14ac:dyDescent="0.3">
      <c r="B91" s="37" t="s">
        <v>74</v>
      </c>
      <c r="C91" s="49">
        <f>SUM(C88:C90)</f>
        <v>0</v>
      </c>
    </row>
    <row r="92" spans="2:5" customFormat="1" ht="18" customHeight="1" x14ac:dyDescent="0.25">
      <c r="B92" s="39" t="s">
        <v>75</v>
      </c>
      <c r="C92" s="40"/>
    </row>
    <row r="93" spans="2:5" customFormat="1" ht="18" customHeight="1" thickBot="1" x14ac:dyDescent="0.3">
      <c r="B93" s="41"/>
      <c r="C93" s="42"/>
    </row>
    <row r="94" spans="2:5" customFormat="1" ht="19.350000000000001" customHeight="1" x14ac:dyDescent="0.25">
      <c r="B94" s="43"/>
      <c r="C94" s="44"/>
      <c r="D94" s="45"/>
    </row>
    <row r="95" spans="2:5" customFormat="1" x14ac:dyDescent="0.25">
      <c r="B95" s="7" t="s">
        <v>76</v>
      </c>
      <c r="C95" s="46"/>
      <c r="D95" s="1"/>
    </row>
    <row r="96" spans="2:5" customFormat="1" x14ac:dyDescent="0.25">
      <c r="B96" s="7" t="s">
        <v>77</v>
      </c>
      <c r="C96" s="46" t="s">
        <v>78</v>
      </c>
      <c r="D96" s="1"/>
    </row>
    <row r="97" spans="2:4" customFormat="1" x14ac:dyDescent="0.25">
      <c r="B97" s="7"/>
      <c r="C97" s="46"/>
      <c r="D97" s="1"/>
    </row>
    <row r="98" spans="2:4" customFormat="1" x14ac:dyDescent="0.25">
      <c r="B98" s="7" t="s">
        <v>79</v>
      </c>
      <c r="C98" s="46"/>
      <c r="D98" s="1"/>
    </row>
    <row r="99" spans="2:4" customFormat="1" x14ac:dyDescent="0.25">
      <c r="B99" s="7" t="s">
        <v>80</v>
      </c>
      <c r="C99" s="46"/>
      <c r="D99" s="1"/>
    </row>
    <row r="100" spans="2:4" customFormat="1" ht="16.5" thickBot="1" x14ac:dyDescent="0.3">
      <c r="B100" s="47"/>
      <c r="C100" s="48"/>
      <c r="D100" s="1"/>
    </row>
  </sheetData>
  <mergeCells count="3">
    <mergeCell ref="B5:C5"/>
    <mergeCell ref="B7:C7"/>
    <mergeCell ref="B60:C60"/>
  </mergeCells>
  <pageMargins left="0.7" right="0.7" top="0.75" bottom="0.75" header="0.3" footer="0.3"/>
  <pageSetup paperSize="9" scale="4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XXV_Mar2024</vt:lpstr>
      <vt:lpstr>'Anexo XXV_Mar2024'!Area_de_impressao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2024-03-21T22:41:08Z</cp:lastPrinted>
  <dcterms:created xsi:type="dcterms:W3CDTF">2015-06-05T18:19:34Z</dcterms:created>
  <dcterms:modified xsi:type="dcterms:W3CDTF">2024-05-22T20:51:17Z</dcterms:modified>
</cp:coreProperties>
</file>