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1.JR_LEONE_2023\3.CEM_Policlinica_Filial_Posse_GO\1.5 Anexo XXV_Filial\Anexo XXV_2023 Posse\"/>
    </mc:Choice>
  </mc:AlternateContent>
  <xr:revisionPtr revIDLastSave="0" documentId="13_ncr:1_{BC03C8EF-F626-4871-8216-74C84C2ACB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definedNames>
    <definedName name="_xlnm.Print_Area" localSheetId="0">'ANEXO_XXV_-_COMPARATIVO_FINANC_'!$B$1:$D$100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86" i="1"/>
  <c r="C80" i="1"/>
  <c r="C75" i="1"/>
  <c r="C69" i="1"/>
  <c r="C56" i="1"/>
  <c r="C53" i="1"/>
  <c r="C57" i="1" s="1"/>
  <c r="C49" i="1"/>
  <c r="C44" i="1"/>
  <c r="C76" i="1" l="1"/>
  <c r="E57" i="1"/>
  <c r="E60" i="1" s="1"/>
  <c r="C36" i="1"/>
  <c r="E83" i="1" l="1"/>
  <c r="E84" i="1" s="1"/>
</calcChain>
</file>

<file path=xl/sharedStrings.xml><?xml version="1.0" encoding="utf-8"?>
<sst xmlns="http://schemas.openxmlformats.org/spreadsheetml/2006/main" count="97" uniqueCount="92">
  <si>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</si>
  <si>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</si>
  <si>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</si>
  <si>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</si>
  <si>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</si>
  <si>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</si>
  <si>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</si>
  <si>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</si>
  <si>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</si>
  <si>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</si>
  <si>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</si>
  <si>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</si>
  <si>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POSSE/GO</t>
  </si>
  <si>
    <t>12.053.184/0002 -18</t>
  </si>
  <si>
    <t xml:space="preserve">CONTRATO DE GESTÃO/ADITIVO </t>
  </si>
  <si>
    <t>Nº 51/2020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</si>
  <si>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</si>
  <si>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</si>
  <si>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</si>
  <si>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</si>
  <si>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</si>
  <si>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</si>
  <si>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</si>
  <si>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</si>
  <si>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1241 - 3093-5- 1241 - 738981552,4 -AG.036 - 584559-1- BANCO CONTA MOVIMENTO</t>
  </si>
  <si>
    <t>1.2.1 Aplicação Financeiras - CEF - AG 1241 - 738981552-4  - PROVISÕES 3% - CUSTEIO</t>
  </si>
  <si>
    <t>1.2.2 CEF - Aplicação Financeira - AG1241 - 3093-5 -0CUSTEIO</t>
  </si>
  <si>
    <t>1.2.3 CEF - Aplicação Financeira - AG 1241 - 3093-5  INVESTIMENTO</t>
  </si>
  <si>
    <t>SALDO ANTERIOR 1 = (1.1 + 1.2 + 1.2.1 + 1.2.2 + 1.2.3)</t>
  </si>
  <si>
    <t>2 - ENTRADAS DE RECURSOS FINANCEIROS</t>
  </si>
  <si>
    <t>2.1 - REPASSE CUSTEIO - CEF - AG 1241 - 3093-5  - BANCO CONTA MOVIMENTO</t>
  </si>
  <si>
    <t>(9999) NO COMPARATIVO</t>
  </si>
  <si>
    <t>2.2 - REPASSE INVESTIMENTO - AG 241 - 3093-5</t>
  </si>
  <si>
    <t>(99)</t>
  </si>
  <si>
    <t>2.3 - RENDIMENTOS SOBRE APLICAÇÕES FINANCEIRAS  - CUSTEIO - AG -1241 - 3093-5  - 036- 584559-1</t>
  </si>
  <si>
    <t>TOTAL RECEITA</t>
  </si>
  <si>
    <t>2.4 - RENDIMENTOS SOBRE APLICAÇÕES FINANCEIRAS  - INVESTIMENTO -  AG 241 - 3093-5</t>
  </si>
  <si>
    <t>2.5 - OUTRAS ENTRADAS - TRANSFERÊNCIAS ENTRE CONTAS  POLICLÍNICA POSSE/GO</t>
  </si>
  <si>
    <t>(999)</t>
  </si>
  <si>
    <t>SALDO ANTERIOR 2 = (2;1 + 2.2 +2.3 +2.4 + 2.5)</t>
  </si>
  <si>
    <t>3 - RESGATE DE APPLICAÇÕES FINANCEIRAS</t>
  </si>
  <si>
    <t>3.1 - RESGATE DE APLICAÇAO FINANCEIRA -  CUSTEIO - AG 1241 - 3093-5  - AG-1241 - 738981552-4 - AG -036- 584559-1</t>
  </si>
  <si>
    <t>SAÍDAS NA APLICAÇÃO</t>
  </si>
  <si>
    <t>3.2 - RESGATE DE AOLICAÇAO FINANCEIRA - INVESTIMENTO -AG 1241 - 3093-5</t>
  </si>
  <si>
    <t>TOTAL DOS RESGATES 3 = (3.2 + 3.2 )</t>
  </si>
  <si>
    <t>4 - APLICAÇÕES FINANCEIRAS</t>
  </si>
  <si>
    <t>4.1 - APLICAÇÃO FINANCEIRA -  CUSTEIO - AG 1241 - 3093-5  - AG-1241 - 738981552-4 - AG -036- 584559-1</t>
  </si>
  <si>
    <t>ENTRADAS NA APLICAÇÃO</t>
  </si>
  <si>
    <t>TOTAL APLICAÇÃO FINANCEIRA - CUSTEIO</t>
  </si>
  <si>
    <t>4.1 - APLICAÇÃO FINANCEIRA -  INVESTIMENTO -AG 241 - 3093-5</t>
  </si>
  <si>
    <t>TOTAL APLICAÇÃO FINANCEIRA - INVESTIMENTO</t>
  </si>
  <si>
    <t>TOTAL APLICAÇÃO FINANCEIRA - 4 = (4.1 + 4.2 )</t>
  </si>
  <si>
    <t>5 - SAÍDAS DE RECURSOS FINANCEIROS</t>
  </si>
  <si>
    <t>SALDO TOTAL (NA ABA DE APLICAÇÃO)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</si>
  <si>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</si>
  <si>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</si>
  <si>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</si>
  <si>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</si>
  <si>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</si>
  <si>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</si>
  <si>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</si>
  <si>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</si>
  <si>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</si>
  <si>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</si>
  <si>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</si>
  <si>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8.1</t>
  </si>
  <si>
    <t>5.2.2 AQUISIÇÃO DE BENS IMOBILIZADOS</t>
  </si>
  <si>
    <t>5.2.3 AQUISIÇÃO DIREITO DE USO SOFTWARE</t>
  </si>
  <si>
    <t>5.2.4 RATEIO DE  3%, DE DESPESAS - ART 7º DA LEI 15.503/2005</t>
  </si>
  <si>
    <t>8.5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</si>
  <si>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</si>
  <si>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</si>
  <si>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</si>
  <si>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</si>
  <si>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</si>
  <si>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</si>
  <si>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</si>
  <si>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</si>
  <si>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</si>
  <si>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</si>
  <si>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</si>
  <si>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</si>
  <si>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</si>
  <si>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</si>
  <si>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</si>
  <si>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</si>
  <si>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</si>
  <si>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</si>
  <si>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</si>
  <si>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</si>
  <si>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DEZEMBRO 2023</t>
  </si>
  <si>
    <t>5.1.6 ENCARGOS SOCIAIS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</si>
</sst>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 &quot;#,##0.00&quot; &quot;;&quot; (&quot;#,##0.00&quot;)&quot;;&quot; - &quot;;&quot; &quot;@&quot; &quot;"/>
    <numFmt numFmtId="165" formatCode="[$R$-416]&quot; &quot;#,##0.00;[Red]&quot;-&quot;[$R$-416]&quot; &quot;#,##0.00"/>
    <numFmt numFmtId="166" formatCode="#,##0.00&quot; &quot;;&quot;-&quot;#,##0.00&quot; &quot;"/>
    <numFmt numFmtId="167" formatCode="&quot; &quot;#,##0.00&quot; &quot;;&quot;-&quot;#,##0.00&quot; &quot;;&quot; -&quot;00&quot; &quot;;&quot; &quot;@&quot; &quot;"/>
    <numFmt numFmtId="168" formatCode="#,##0.00;&quot;-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2" xfId="0" applyNumberFormat="1" applyFont="1" applyBorder="1"/>
    <xf numFmtId="0" fontId="3" fillId="0" borderId="1" xfId="0" applyFont="1" applyBorder="1"/>
    <xf numFmtId="0" fontId="2" fillId="0" borderId="2" xfId="0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5" fillId="0" borderId="8" xfId="0" applyFont="1" applyBorder="1" applyAlignment="1">
      <alignment vertical="center"/>
    </xf>
    <xf numFmtId="0" fontId="0" fillId="0" borderId="9" xfId="0" applyBorder="1"/>
    <xf numFmtId="0" fontId="5" fillId="0" borderId="8" xfId="0" applyFont="1" applyBorder="1"/>
    <xf numFmtId="0" fontId="2" fillId="0" borderId="9" xfId="0" applyFont="1" applyBorder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165" fontId="2" fillId="0" borderId="9" xfId="0" applyNumberFormat="1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1" xfId="0" applyBorder="1"/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vertical="center" shrinkToFit="1"/>
    </xf>
    <xf numFmtId="166" fontId="2" fillId="0" borderId="9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5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7" fontId="2" fillId="0" borderId="7" xfId="0" applyNumberFormat="1" applyFont="1" applyBorder="1" applyAlignment="1">
      <alignment horizontal="right" vertical="center"/>
    </xf>
    <xf numFmtId="168" fontId="2" fillId="0" borderId="17" xfId="0" applyNumberFormat="1" applyFont="1" applyBorder="1" applyAlignment="1">
      <alignment horizontal="right" vertical="center"/>
    </xf>
    <xf numFmtId="0" fontId="5" fillId="4" borderId="1" xfId="0" applyFont="1" applyFill="1" applyBorder="1" applyAlignment="1">
      <alignment horizontal="left"/>
    </xf>
    <xf numFmtId="164" fontId="5" fillId="4" borderId="14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5" fillId="3" borderId="12" xfId="0" applyNumberFormat="1" applyFont="1" applyFill="1" applyBorder="1" applyAlignment="1">
      <alignment horizontal="right" vertical="center"/>
    </xf>
    <xf numFmtId="43" fontId="7" fillId="0" borderId="0" xfId="1" applyFont="1"/>
    <xf numFmtId="0" fontId="7" fillId="0" borderId="0" xfId="0" applyFont="1"/>
    <xf numFmtId="4" fontId="7" fillId="5" borderId="0" xfId="0" applyNumberFormat="1" applyFont="1" applyFill="1"/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/>
    </xf>
    <xf numFmtId="0" fontId="0" fillId="0" borderId="6" xfId="0" applyBorder="1"/>
    <xf numFmtId="4" fontId="0" fillId="5" borderId="0" xfId="0" applyNumberFormat="1" applyFill="1"/>
    <xf numFmtId="167" fontId="0" fillId="0" borderId="0" xfId="0" applyNumberFormat="1"/>
    <xf numFmtId="0" fontId="5" fillId="3" borderId="14" xfId="0" applyFont="1" applyFill="1" applyBorder="1" applyAlignment="1">
      <alignment horizontal="left"/>
    </xf>
    <xf numFmtId="43" fontId="5" fillId="3" borderId="14" xfId="1" applyFont="1" applyFill="1" applyBorder="1" applyAlignment="1">
      <alignment horizontal="right" vertical="center"/>
    </xf>
    <xf numFmtId="0" fontId="0" fillId="0" borderId="8" xfId="0" applyBorder="1"/>
    <xf numFmtId="0" fontId="0" fillId="0" borderId="13" xfId="0" applyBorder="1"/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2" fillId="0" borderId="13" xfId="0" applyFont="1" applyBorder="1"/>
    <xf numFmtId="164" fontId="2" fillId="0" borderId="22" xfId="0" applyNumberFormat="1" applyFont="1" applyBorder="1"/>
    <xf numFmtId="4" fontId="2" fillId="0" borderId="0" xfId="0" applyNumberFormat="1" applyFont="1"/>
    <xf numFmtId="164" fontId="2" fillId="0" borderId="23" xfId="0" applyNumberFormat="1" applyFont="1" applyBorder="1"/>
    <xf numFmtId="0" fontId="2" fillId="0" borderId="15" xfId="0" applyFont="1" applyBorder="1"/>
    <xf numFmtId="164" fontId="2" fillId="0" borderId="16" xfId="0" applyNumberFormat="1" applyFont="1" applyBorder="1"/>
    <xf numFmtId="17" fontId="2" fillId="0" borderId="9" xfId="0" quotePrefix="1" applyNumberFormat="1" applyFont="1" applyBorder="1" applyAlignment="1">
      <alignment horizontal="left" vertical="top"/>
    </xf>
    <xf numFmtId="168" fontId="2" fillId="0" borderId="7" xfId="0" applyNumberFormat="1" applyFont="1" applyBorder="1" applyAlignment="1">
      <alignment horizontal="right" vertical="center"/>
    </xf>
    <xf numFmtId="168" fontId="2" fillId="0" borderId="9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7A091469-9600-4727-A350-5BC78912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18" y="25717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C3743DEE-A2C8-4AD5-AFE8-993740011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228" y="27622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zoomScale="85" zoomScaleNormal="85" workbookViewId="0">
      <selection activeCell="F8" sqref="F8"/>
    </sheetView>
  </sheetViews>
  <sheetFormatPr defaultRowHeight="15.75" x14ac:dyDescent="0.25"/>
  <cols>
    <col min="1" max="1" width="2" style="1" customWidth="1"/>
    <col min="2" max="2" width="97.140625" style="1" customWidth="1"/>
    <col min="3" max="3" width="60.7109375" style="2" customWidth="1"/>
    <col min="4" max="4" width="1.5703125" style="1" customWidth="1"/>
    <col min="5" max="5" width="15.85546875" style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2"/>
      <c r="D1" s="1"/>
    </row>
    <row r="2" spans="2:4" customFormat="1" ht="42" customHeight="1" thickBot="1" x14ac:dyDescent="0.3">
      <c r="B2" s="3"/>
      <c r="C2" s="4"/>
      <c r="D2" s="1"/>
    </row>
    <row r="3" spans="2:4" customFormat="1" ht="13.5" customHeight="1" thickBot="1" x14ac:dyDescent="0.3">
      <c r="B3" s="5" t="s">
        <v>0</v>
      </c>
      <c r="C3" s="6"/>
      <c r="D3" s="1"/>
    </row>
    <row r="4" spans="2:4" customFormat="1" ht="9" hidden="1" customHeight="1" x14ac:dyDescent="0.25">
      <c r="B4" s="1"/>
      <c r="C4" s="2"/>
      <c r="D4" s="1"/>
    </row>
    <row r="5" spans="2:4" customFormat="1" ht="18.600000000000001" customHeight="1" x14ac:dyDescent="0.25">
      <c r="B5" s="72" t="s">
        <v>1</v>
      </c>
      <c r="C5" s="72"/>
      <c r="D5" s="1"/>
    </row>
    <row r="6" spans="2:4" customFormat="1" ht="4.5" customHeight="1" x14ac:dyDescent="0.25">
      <c r="B6" s="7"/>
      <c r="C6" s="2"/>
      <c r="D6" s="1"/>
    </row>
    <row r="7" spans="2:4" customFormat="1" ht="16.5" thickBot="1" x14ac:dyDescent="0.3">
      <c r="B7" s="73" t="s">
        <v>2</v>
      </c>
      <c r="C7" s="73"/>
      <c r="D7" s="1"/>
    </row>
    <row r="8" spans="2:4" customFormat="1" x14ac:dyDescent="0.25">
      <c r="B8" s="8"/>
      <c r="C8" s="9"/>
      <c r="D8" s="1"/>
    </row>
    <row r="9" spans="2:4" customFormat="1" x14ac:dyDescent="0.25">
      <c r="B9" s="10" t="s">
        <v>3</v>
      </c>
      <c r="C9" s="11" t="s">
        <v>4</v>
      </c>
      <c r="D9" s="1"/>
    </row>
    <row r="10" spans="2:4" customFormat="1" x14ac:dyDescent="0.25">
      <c r="B10" s="10" t="s">
        <v>5</v>
      </c>
      <c r="C10" s="11" t="s">
        <v>6</v>
      </c>
      <c r="D10" s="1"/>
    </row>
    <row r="11" spans="2:4" customFormat="1" x14ac:dyDescent="0.25">
      <c r="B11" s="10"/>
      <c r="C11" s="11"/>
      <c r="D11" s="1"/>
    </row>
    <row r="12" spans="2:4" customFormat="1" x14ac:dyDescent="0.25">
      <c r="B12" s="10" t="s">
        <v>7</v>
      </c>
      <c r="C12" s="11" t="s">
        <v>8</v>
      </c>
      <c r="D12" s="1"/>
    </row>
    <row r="13" spans="2:4" customFormat="1" x14ac:dyDescent="0.25">
      <c r="B13" s="12" t="s">
        <v>9</v>
      </c>
      <c r="C13" s="13" t="s">
        <v>10</v>
      </c>
      <c r="D13" s="1"/>
    </row>
    <row r="14" spans="2:4" customFormat="1" x14ac:dyDescent="0.25">
      <c r="B14" s="12"/>
      <c r="C14" s="11"/>
      <c r="D14" s="1"/>
    </row>
    <row r="15" spans="2:4" customFormat="1" x14ac:dyDescent="0.25">
      <c r="B15" s="12" t="s">
        <v>11</v>
      </c>
      <c r="C15" s="13" t="s">
        <v>12</v>
      </c>
      <c r="D15" s="1"/>
    </row>
    <row r="16" spans="2:4" customFormat="1" x14ac:dyDescent="0.25">
      <c r="B16" s="12" t="s">
        <v>9</v>
      </c>
      <c r="C16" s="11" t="s">
        <v>13</v>
      </c>
      <c r="D16" s="1"/>
    </row>
    <row r="17" spans="2:4" customFormat="1" x14ac:dyDescent="0.25">
      <c r="B17" s="12"/>
      <c r="C17" s="11"/>
      <c r="D17" s="1"/>
    </row>
    <row r="18" spans="2:4" customFormat="1" x14ac:dyDescent="0.25">
      <c r="B18" s="12" t="s">
        <v>14</v>
      </c>
      <c r="C18" s="13" t="s">
        <v>15</v>
      </c>
      <c r="D18" s="1"/>
    </row>
    <row r="19" spans="2:4" customFormat="1" x14ac:dyDescent="0.25">
      <c r="B19" s="12" t="s">
        <v>16</v>
      </c>
      <c r="C19" s="14">
        <v>43834</v>
      </c>
      <c r="D19" s="1"/>
    </row>
    <row r="20" spans="2:4" customFormat="1" x14ac:dyDescent="0.25">
      <c r="B20" s="12"/>
      <c r="C20" s="11"/>
      <c r="D20" s="1"/>
    </row>
    <row r="21" spans="2:4" customFormat="1" x14ac:dyDescent="0.25">
      <c r="B21" s="12" t="s">
        <v>17</v>
      </c>
      <c r="C21" s="15">
        <v>2437142.77</v>
      </c>
      <c r="D21" s="1"/>
    </row>
    <row r="22" spans="2:4" customFormat="1" x14ac:dyDescent="0.25">
      <c r="B22" s="12"/>
      <c r="C22" s="11"/>
      <c r="D22" s="1"/>
    </row>
    <row r="23" spans="2:4" customFormat="1" x14ac:dyDescent="0.25">
      <c r="B23" s="12" t="s">
        <v>18</v>
      </c>
      <c r="C23" s="11"/>
      <c r="D23" s="1"/>
    </row>
    <row r="24" spans="2:4" customFormat="1" x14ac:dyDescent="0.25">
      <c r="B24" s="12"/>
      <c r="C24" s="11"/>
      <c r="D24" s="1"/>
    </row>
    <row r="25" spans="2:4" customFormat="1" x14ac:dyDescent="0.25">
      <c r="B25" s="16" t="s">
        <v>19</v>
      </c>
      <c r="C25" s="68" t="s">
        <v>90</v>
      </c>
      <c r="D25" s="1"/>
    </row>
    <row r="26" spans="2:4" customFormat="1" x14ac:dyDescent="0.25">
      <c r="B26" s="16"/>
      <c r="C26" s="11"/>
      <c r="D26" s="1"/>
    </row>
    <row r="27" spans="2:4" customFormat="1" ht="16.5" thickBot="1" x14ac:dyDescent="0.3">
      <c r="B27" s="17" t="s">
        <v>20</v>
      </c>
      <c r="C27" s="18"/>
      <c r="D27" s="1"/>
    </row>
    <row r="28" spans="2:4" customFormat="1" ht="16.5" thickBot="1" x14ac:dyDescent="0.3">
      <c r="B28" s="19" t="s">
        <v>21</v>
      </c>
      <c r="C28" s="19"/>
      <c r="D28" s="1"/>
    </row>
    <row r="29" spans="2:4" customFormat="1" ht="6.75" customHeight="1" thickBot="1" x14ac:dyDescent="0.3">
      <c r="B29" s="7"/>
      <c r="C29" s="2"/>
      <c r="D29" s="1"/>
    </row>
    <row r="30" spans="2:4" customFormat="1" ht="16.5" thickBot="1" x14ac:dyDescent="0.3">
      <c r="B30" s="20" t="s">
        <v>22</v>
      </c>
      <c r="C30" s="21"/>
      <c r="D30" s="1"/>
    </row>
    <row r="31" spans="2:4" customFormat="1" ht="19.350000000000001" customHeight="1" x14ac:dyDescent="0.25">
      <c r="B31" s="22" t="s">
        <v>23</v>
      </c>
      <c r="C31" s="23">
        <v>0</v>
      </c>
      <c r="D31" s="1"/>
    </row>
    <row r="32" spans="2:4" customFormat="1" ht="19.350000000000001" customHeight="1" x14ac:dyDescent="0.25">
      <c r="B32" s="24" t="s">
        <v>24</v>
      </c>
      <c r="C32" s="23">
        <v>7705.3200000044635</v>
      </c>
      <c r="D32" s="1"/>
    </row>
    <row r="33" spans="2:6" customFormat="1" ht="19.350000000000001" customHeight="1" x14ac:dyDescent="0.25">
      <c r="B33" s="24" t="s">
        <v>25</v>
      </c>
      <c r="C33" s="23">
        <v>0</v>
      </c>
      <c r="D33" s="1"/>
    </row>
    <row r="34" spans="2:6" customFormat="1" ht="19.350000000000001" customHeight="1" x14ac:dyDescent="0.25">
      <c r="B34" s="24" t="s">
        <v>26</v>
      </c>
      <c r="C34" s="23">
        <v>6352252.5399999991</v>
      </c>
      <c r="D34" s="1"/>
    </row>
    <row r="35" spans="2:6" customFormat="1" ht="19.350000000000001" customHeight="1" thickBot="1" x14ac:dyDescent="0.3">
      <c r="B35" s="25" t="s">
        <v>27</v>
      </c>
      <c r="C35" s="23">
        <v>0</v>
      </c>
      <c r="D35" s="1"/>
    </row>
    <row r="36" spans="2:6" customFormat="1" ht="16.5" thickBot="1" x14ac:dyDescent="0.3">
      <c r="B36" s="26" t="s">
        <v>28</v>
      </c>
      <c r="C36" s="27">
        <f>SUM(C31:C35)</f>
        <v>6359957.8600000031</v>
      </c>
      <c r="D36" s="1"/>
    </row>
    <row r="37" spans="2:6" customFormat="1" ht="5.25" customHeight="1" x14ac:dyDescent="0.25"/>
    <row r="38" spans="2:6" customFormat="1" ht="17.850000000000001" customHeight="1" thickBot="1" x14ac:dyDescent="0.3">
      <c r="B38" s="28" t="s">
        <v>29</v>
      </c>
      <c r="C38" s="29"/>
      <c r="D38" s="1"/>
    </row>
    <row r="39" spans="2:6" customFormat="1" x14ac:dyDescent="0.25">
      <c r="B39" s="8" t="s">
        <v>30</v>
      </c>
      <c r="C39" s="71">
        <v>3141944.8</v>
      </c>
      <c r="D39" s="1"/>
      <c r="E39" s="1"/>
      <c r="F39" t="s">
        <v>31</v>
      </c>
    </row>
    <row r="40" spans="2:6" customFormat="1" x14ac:dyDescent="0.25">
      <c r="B40" s="30" t="s">
        <v>32</v>
      </c>
      <c r="C40" s="71">
        <v>38700</v>
      </c>
      <c r="D40" s="1"/>
      <c r="E40" s="1"/>
      <c r="F40" t="s">
        <v>33</v>
      </c>
    </row>
    <row r="41" spans="2:6" customFormat="1" x14ac:dyDescent="0.25">
      <c r="B41" s="31" t="s">
        <v>34</v>
      </c>
      <c r="C41" s="71">
        <v>52109.02</v>
      </c>
      <c r="D41" s="1"/>
      <c r="E41" s="1"/>
      <c r="F41" t="s">
        <v>35</v>
      </c>
    </row>
    <row r="42" spans="2:6" customFormat="1" ht="15" customHeight="1" x14ac:dyDescent="0.25">
      <c r="B42" s="30" t="s">
        <v>36</v>
      </c>
      <c r="C42" s="71">
        <v>0</v>
      </c>
      <c r="D42" s="1"/>
      <c r="E42" s="1"/>
    </row>
    <row r="43" spans="2:6" customFormat="1" ht="16.5" customHeight="1" thickBot="1" x14ac:dyDescent="0.3">
      <c r="B43" s="30" t="s">
        <v>37</v>
      </c>
      <c r="C43" s="71">
        <v>-161971.01999999996</v>
      </c>
      <c r="D43" s="1"/>
      <c r="E43" s="1"/>
      <c r="F43" t="s">
        <v>38</v>
      </c>
    </row>
    <row r="44" spans="2:6" customFormat="1" ht="16.5" thickBot="1" x14ac:dyDescent="0.3">
      <c r="B44" s="26" t="s">
        <v>39</v>
      </c>
      <c r="C44" s="32">
        <f>SUM(C39:C43)</f>
        <v>3070782.8</v>
      </c>
      <c r="D44" s="1"/>
      <c r="E44" s="1"/>
    </row>
    <row r="45" spans="2:6" customFormat="1" ht="4.5" customHeight="1" thickBot="1" x14ac:dyDescent="0.3">
      <c r="E45" s="1"/>
    </row>
    <row r="46" spans="2:6" customFormat="1" ht="16.5" thickBot="1" x14ac:dyDescent="0.3">
      <c r="B46" s="33" t="s">
        <v>40</v>
      </c>
      <c r="C46" s="34"/>
      <c r="D46" s="1"/>
      <c r="E46" s="1"/>
    </row>
    <row r="47" spans="2:6" customFormat="1" ht="15.75" customHeight="1" x14ac:dyDescent="0.25">
      <c r="B47" s="8" t="s">
        <v>41</v>
      </c>
      <c r="C47" s="35">
        <v>8906595.6400000006</v>
      </c>
      <c r="D47" s="1"/>
      <c r="E47" s="1"/>
      <c r="F47" t="s">
        <v>42</v>
      </c>
    </row>
    <row r="48" spans="2:6" customFormat="1" ht="15.75" customHeight="1" thickBot="1" x14ac:dyDescent="0.3">
      <c r="B48" s="30" t="s">
        <v>43</v>
      </c>
      <c r="C48" s="23">
        <v>0</v>
      </c>
      <c r="D48" s="1"/>
      <c r="E48" s="1"/>
    </row>
    <row r="49" spans="2:6" customFormat="1" ht="16.5" thickBot="1" x14ac:dyDescent="0.3">
      <c r="B49" s="26" t="s">
        <v>44</v>
      </c>
      <c r="C49" s="32">
        <f>SUM(C47:C48)</f>
        <v>8906595.6400000006</v>
      </c>
      <c r="D49" s="1"/>
      <c r="E49" s="1"/>
    </row>
    <row r="50" spans="2:6" customFormat="1" ht="4.5" customHeight="1" thickBot="1" x14ac:dyDescent="0.3">
      <c r="E50" s="1"/>
    </row>
    <row r="51" spans="2:6" customFormat="1" ht="16.5" thickBot="1" x14ac:dyDescent="0.3">
      <c r="B51" s="33" t="s">
        <v>45</v>
      </c>
      <c r="C51" s="34"/>
      <c r="E51" s="1"/>
    </row>
    <row r="52" spans="2:6" customFormat="1" ht="16.5" thickBot="1" x14ac:dyDescent="0.3">
      <c r="B52" s="8" t="s">
        <v>46</v>
      </c>
      <c r="C52" s="36">
        <v>9419307.9199999999</v>
      </c>
      <c r="E52" s="1"/>
      <c r="F52" t="s">
        <v>47</v>
      </c>
    </row>
    <row r="53" spans="2:6" customFormat="1" ht="16.5" thickBot="1" x14ac:dyDescent="0.3">
      <c r="B53" s="37" t="s">
        <v>48</v>
      </c>
      <c r="C53" s="38">
        <f>SUM(C52)</f>
        <v>9419307.9199999999</v>
      </c>
      <c r="E53" s="1"/>
      <c r="F53" s="39"/>
    </row>
    <row r="54" spans="2:6" customFormat="1" ht="16.5" thickBot="1" x14ac:dyDescent="0.3">
      <c r="B54" s="28" t="s">
        <v>45</v>
      </c>
      <c r="C54" s="29"/>
      <c r="E54" s="1"/>
    </row>
    <row r="55" spans="2:6" customFormat="1" ht="16.5" thickBot="1" x14ac:dyDescent="0.3">
      <c r="B55" s="8" t="s">
        <v>49</v>
      </c>
      <c r="C55" s="23">
        <v>0</v>
      </c>
    </row>
    <row r="56" spans="2:6" customFormat="1" ht="16.5" thickBot="1" x14ac:dyDescent="0.3">
      <c r="B56" s="37" t="s">
        <v>50</v>
      </c>
      <c r="C56" s="38">
        <f>SUM(C55)</f>
        <v>0</v>
      </c>
    </row>
    <row r="57" spans="2:6" customFormat="1" ht="16.5" thickBot="1" x14ac:dyDescent="0.3">
      <c r="B57" s="26" t="s">
        <v>51</v>
      </c>
      <c r="C57" s="40">
        <f>C53+C56</f>
        <v>9419307.9199999999</v>
      </c>
      <c r="E57" s="41">
        <f>C57-C49+C34+C35</f>
        <v>6864964.8199999984</v>
      </c>
    </row>
    <row r="58" spans="2:6" customFormat="1" ht="3.75" customHeight="1" thickBot="1" x14ac:dyDescent="0.3">
      <c r="E58" s="42"/>
    </row>
    <row r="59" spans="2:6" customFormat="1" ht="15.75" customHeight="1" thickBot="1" x14ac:dyDescent="0.3">
      <c r="B59" s="33" t="s">
        <v>52</v>
      </c>
      <c r="C59" s="34"/>
      <c r="D59" s="1"/>
      <c r="E59" s="41">
        <v>6917073.839999998</v>
      </c>
      <c r="F59" t="s">
        <v>53</v>
      </c>
    </row>
    <row r="60" spans="2:6" customFormat="1" ht="15.75" customHeight="1" thickBot="1" x14ac:dyDescent="0.3">
      <c r="B60" s="74" t="s">
        <v>54</v>
      </c>
      <c r="C60" s="74"/>
      <c r="E60" s="43">
        <f>E57-E59</f>
        <v>-52109.019999999553</v>
      </c>
    </row>
    <row r="61" spans="2:6" customFormat="1" x14ac:dyDescent="0.25">
      <c r="B61" s="44" t="s">
        <v>55</v>
      </c>
      <c r="C61" s="69">
        <v>354352.1</v>
      </c>
      <c r="D61" s="1"/>
      <c r="E61" s="39"/>
    </row>
    <row r="62" spans="2:6" customFormat="1" x14ac:dyDescent="0.25">
      <c r="B62" s="45" t="s">
        <v>56</v>
      </c>
      <c r="C62" s="70">
        <v>1626659.93</v>
      </c>
      <c r="D62" s="1"/>
    </row>
    <row r="63" spans="2:6" customFormat="1" x14ac:dyDescent="0.25">
      <c r="B63" s="45" t="s">
        <v>57</v>
      </c>
      <c r="C63" s="70">
        <v>39654.6</v>
      </c>
      <c r="D63" s="1"/>
    </row>
    <row r="64" spans="2:6" customFormat="1" x14ac:dyDescent="0.25">
      <c r="B64" s="45" t="s">
        <v>58</v>
      </c>
      <c r="C64" s="70">
        <v>0</v>
      </c>
      <c r="D64" s="1"/>
    </row>
    <row r="65" spans="2:6" customFormat="1" x14ac:dyDescent="0.25">
      <c r="B65" s="45" t="s">
        <v>59</v>
      </c>
      <c r="C65" s="70">
        <v>475.06</v>
      </c>
      <c r="D65" s="1"/>
    </row>
    <row r="66" spans="2:6" customFormat="1" x14ac:dyDescent="0.25">
      <c r="B66" s="45" t="s">
        <v>91</v>
      </c>
      <c r="C66" s="70">
        <v>39069.86</v>
      </c>
      <c r="D66" s="1"/>
    </row>
    <row r="67" spans="2:6" customFormat="1" x14ac:dyDescent="0.25">
      <c r="B67" s="46" t="s">
        <v>60</v>
      </c>
      <c r="C67" s="70">
        <v>136283.07</v>
      </c>
      <c r="D67" s="1"/>
    </row>
    <row r="68" spans="2:6" customFormat="1" ht="16.5" thickBot="1" x14ac:dyDescent="0.3">
      <c r="B68" s="47" t="s">
        <v>61</v>
      </c>
      <c r="C68" s="70">
        <v>107378.11</v>
      </c>
      <c r="D68" s="1"/>
      <c r="E68" s="39"/>
    </row>
    <row r="69" spans="2:6" customFormat="1" ht="16.5" thickBot="1" x14ac:dyDescent="0.3">
      <c r="B69" s="48" t="s">
        <v>62</v>
      </c>
      <c r="C69" s="32">
        <f>SUM(C61:C68)</f>
        <v>2303872.73</v>
      </c>
      <c r="D69" s="1"/>
      <c r="E69" s="1"/>
    </row>
    <row r="70" spans="2:6" customFormat="1" ht="18" customHeight="1" thickBot="1" x14ac:dyDescent="0.3">
      <c r="B70" s="28" t="s">
        <v>63</v>
      </c>
      <c r="C70" s="29"/>
      <c r="D70" s="1"/>
    </row>
    <row r="71" spans="2:6" customFormat="1" ht="18" customHeight="1" x14ac:dyDescent="0.25">
      <c r="B71" s="44" t="s">
        <v>64</v>
      </c>
      <c r="C71" s="23">
        <v>168189.64</v>
      </c>
      <c r="D71" s="1"/>
      <c r="E71" s="1"/>
      <c r="F71" t="s">
        <v>65</v>
      </c>
    </row>
    <row r="72" spans="2:6" customFormat="1" ht="18" customHeight="1" x14ac:dyDescent="0.25">
      <c r="B72" s="45" t="s">
        <v>66</v>
      </c>
      <c r="C72" s="23">
        <v>0</v>
      </c>
      <c r="D72" s="1"/>
      <c r="E72" s="1"/>
    </row>
    <row r="73" spans="2:6" customFormat="1" ht="18" customHeight="1" x14ac:dyDescent="0.25">
      <c r="B73" s="45" t="s">
        <v>67</v>
      </c>
      <c r="C73" s="23">
        <v>0</v>
      </c>
      <c r="D73" s="1"/>
      <c r="E73" s="1"/>
    </row>
    <row r="74" spans="2:6" customFormat="1" ht="18" customHeight="1" thickBot="1" x14ac:dyDescent="0.3">
      <c r="B74" s="49" t="s">
        <v>68</v>
      </c>
      <c r="C74" s="23">
        <v>24301.31</v>
      </c>
      <c r="D74" s="1"/>
      <c r="E74" s="1"/>
      <c r="F74" t="s">
        <v>69</v>
      </c>
    </row>
    <row r="75" spans="2:6" customFormat="1" ht="18" customHeight="1" thickBot="1" x14ac:dyDescent="0.3">
      <c r="B75" s="48" t="s">
        <v>70</v>
      </c>
      <c r="C75" s="32">
        <f>SUM(C71:C74)</f>
        <v>192490.95</v>
      </c>
      <c r="D75" s="1"/>
    </row>
    <row r="76" spans="2:6" customFormat="1" ht="18" customHeight="1" thickBot="1" x14ac:dyDescent="0.3">
      <c r="B76" s="50" t="s">
        <v>71</v>
      </c>
      <c r="C76" s="32">
        <f>C69+C75</f>
        <v>2496363.6800000002</v>
      </c>
      <c r="D76" s="1"/>
    </row>
    <row r="77" spans="2:6" customFormat="1" ht="18" customHeight="1" thickBot="1" x14ac:dyDescent="0.3">
      <c r="B77" s="28" t="s">
        <v>72</v>
      </c>
      <c r="C77" s="29"/>
      <c r="D77" s="1"/>
    </row>
    <row r="78" spans="2:6" customFormat="1" ht="18" customHeight="1" x14ac:dyDescent="0.25">
      <c r="B78" s="8" t="s">
        <v>73</v>
      </c>
      <c r="C78" s="23">
        <v>0</v>
      </c>
      <c r="D78" s="1"/>
    </row>
    <row r="79" spans="2:6" customFormat="1" ht="18" customHeight="1" thickBot="1" x14ac:dyDescent="0.3">
      <c r="B79" s="30" t="s">
        <v>74</v>
      </c>
      <c r="C79" s="23">
        <v>0</v>
      </c>
      <c r="D79" s="1"/>
    </row>
    <row r="80" spans="2:6" customFormat="1" ht="18" customHeight="1" thickBot="1" x14ac:dyDescent="0.3">
      <c r="B80" s="26" t="s">
        <v>75</v>
      </c>
      <c r="C80" s="32">
        <f>SUM(C78:C79)</f>
        <v>0</v>
      </c>
      <c r="D80" s="1"/>
    </row>
    <row r="81" spans="2:5" customFormat="1" ht="18" customHeight="1" thickBot="1" x14ac:dyDescent="0.3">
      <c r="B81" s="20" t="s">
        <v>76</v>
      </c>
      <c r="C81" s="51"/>
    </row>
    <row r="82" spans="2:5" customFormat="1" ht="18" customHeight="1" x14ac:dyDescent="0.25">
      <c r="B82" s="52" t="s">
        <v>77</v>
      </c>
      <c r="C82" s="23">
        <v>0</v>
      </c>
    </row>
    <row r="83" spans="2:5" customFormat="1" ht="18" customHeight="1" x14ac:dyDescent="0.25">
      <c r="B83" s="24" t="s">
        <v>24</v>
      </c>
      <c r="C83" s="23">
        <v>17303.140000004958</v>
      </c>
      <c r="E83" s="39">
        <f>C36+C44-C76</f>
        <v>6934376.9800000042</v>
      </c>
    </row>
    <row r="84" spans="2:5" customFormat="1" ht="18" customHeight="1" x14ac:dyDescent="0.25">
      <c r="B84" s="24" t="s">
        <v>26</v>
      </c>
      <c r="C84" s="23">
        <v>6917073.839999998</v>
      </c>
      <c r="E84" s="53">
        <f>C86-E83</f>
        <v>0</v>
      </c>
    </row>
    <row r="85" spans="2:5" customFormat="1" ht="18" customHeight="1" thickBot="1" x14ac:dyDescent="0.3">
      <c r="B85" s="25" t="s">
        <v>27</v>
      </c>
      <c r="C85" s="23">
        <v>0</v>
      </c>
      <c r="E85" s="54"/>
    </row>
    <row r="86" spans="2:5" customFormat="1" ht="18" customHeight="1" thickBot="1" x14ac:dyDescent="0.3">
      <c r="B86" s="55" t="s">
        <v>78</v>
      </c>
      <c r="C86" s="56">
        <f>SUM(C82:C85)</f>
        <v>6934376.9800000032</v>
      </c>
      <c r="E86" s="39"/>
    </row>
    <row r="87" spans="2:5" customFormat="1" ht="18" customHeight="1" thickBot="1" x14ac:dyDescent="0.3">
      <c r="B87" s="20" t="s">
        <v>79</v>
      </c>
      <c r="C87" s="51"/>
      <c r="E87" s="39"/>
    </row>
    <row r="88" spans="2:5" customFormat="1" ht="18" customHeight="1" x14ac:dyDescent="0.25">
      <c r="B88" s="52" t="s">
        <v>80</v>
      </c>
      <c r="C88" s="23">
        <v>207232.77</v>
      </c>
    </row>
    <row r="89" spans="2:5" customFormat="1" ht="18" customHeight="1" x14ac:dyDescent="0.25">
      <c r="B89" s="57" t="s">
        <v>81</v>
      </c>
      <c r="C89" s="23">
        <v>0</v>
      </c>
    </row>
    <row r="90" spans="2:5" customFormat="1" ht="18" customHeight="1" thickBot="1" x14ac:dyDescent="0.3">
      <c r="B90" s="57" t="s">
        <v>82</v>
      </c>
      <c r="C90" s="23">
        <v>0</v>
      </c>
    </row>
    <row r="91" spans="2:5" customFormat="1" ht="18" customHeight="1" thickBot="1" x14ac:dyDescent="0.3">
      <c r="B91" s="55" t="s">
        <v>83</v>
      </c>
      <c r="C91" s="56">
        <f>SUM(C88:C90)</f>
        <v>207232.77</v>
      </c>
    </row>
    <row r="92" spans="2:5" customFormat="1" ht="18" customHeight="1" x14ac:dyDescent="0.25">
      <c r="B92" s="58" t="s">
        <v>84</v>
      </c>
      <c r="C92" s="59"/>
    </row>
    <row r="93" spans="2:5" customFormat="1" ht="18" customHeight="1" thickBot="1" x14ac:dyDescent="0.3">
      <c r="B93" s="60"/>
      <c r="C93" s="61"/>
    </row>
    <row r="94" spans="2:5" customFormat="1" ht="19.350000000000001" customHeight="1" x14ac:dyDescent="0.25">
      <c r="B94" s="62"/>
      <c r="C94" s="63"/>
      <c r="D94" s="64"/>
    </row>
    <row r="95" spans="2:5" customFormat="1" x14ac:dyDescent="0.25">
      <c r="B95" s="7" t="s">
        <v>85</v>
      </c>
      <c r="C95" s="65"/>
      <c r="D95" s="1"/>
    </row>
    <row r="96" spans="2:5" customFormat="1" x14ac:dyDescent="0.25">
      <c r="B96" s="7" t="s">
        <v>86</v>
      </c>
      <c r="C96" s="65" t="s">
        <v>87</v>
      </c>
      <c r="D96" s="1"/>
    </row>
    <row r="97" spans="2:4" customFormat="1" x14ac:dyDescent="0.25">
      <c r="B97" s="7"/>
      <c r="C97" s="65"/>
      <c r="D97" s="1"/>
    </row>
    <row r="98" spans="2:4" customFormat="1" x14ac:dyDescent="0.25">
      <c r="B98" s="7" t="s">
        <v>88</v>
      </c>
      <c r="C98" s="65"/>
      <c r="D98" s="1"/>
    </row>
    <row r="99" spans="2:4" customFormat="1" x14ac:dyDescent="0.25">
      <c r="B99" s="7" t="s">
        <v>89</v>
      </c>
      <c r="C99" s="65"/>
      <c r="D99" s="1"/>
    </row>
    <row r="100" spans="2:4" customFormat="1" ht="16.5" thickBot="1" x14ac:dyDescent="0.3">
      <c r="B100" s="66"/>
      <c r="C100" s="67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2024-01-24T19:10:13Z</cp:lastPrinted>
  <dcterms:created xsi:type="dcterms:W3CDTF">2015-06-05T18:19:34Z</dcterms:created>
  <dcterms:modified xsi:type="dcterms:W3CDTF">2024-01-24T19:20:44Z</dcterms:modified>
</cp:coreProperties>
</file>