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Anexo XXV\2024\02 2024\Quirinopolis\"/>
    </mc:Choice>
  </mc:AlternateContent>
  <xr:revisionPtr revIDLastSave="0" documentId="13_ncr:1_{135519C4-F5E2-498A-86EE-38F180C561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_XXV_-_COMPAR._FINANC_" sheetId="1" r:id="rId1"/>
  </sheets>
  <externalReferences>
    <externalReference r:id="rId2"/>
    <externalReference r:id="rId3"/>
  </externalReferences>
  <definedNames>
    <definedName name="_xlnm.Print_Area" localSheetId="0">'ANEXO_XXV_-_COMPAR._FINANC_'!$A$1:$C$100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21" i="1" l="1"/>
  <c r="C36" i="1"/>
  <c r="C44" i="1"/>
  <c r="C49" i="1"/>
  <c r="C53" i="1"/>
  <c r="C57" i="1" s="1"/>
  <c r="C56" i="1"/>
  <c r="C69" i="1"/>
  <c r="C75" i="1"/>
  <c r="C80" i="1"/>
  <c r="C91" i="1"/>
  <c r="C76" i="1" l="1"/>
  <c r="C86" i="1" l="1"/>
</calcChain>
</file>

<file path=xl/sharedStrings.xml><?xml version="1.0" encoding="utf-8"?>
<sst xmlns="http://schemas.openxmlformats.org/spreadsheetml/2006/main" count="89" uniqueCount="87">
  <si>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</si>
  <si>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</si>
  <si>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</si>
  <si>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</si>
  <si>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</si>
  <si>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</si>
  <si>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02.529.3964/0001 - 57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</si>
  <si>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</si>
  <si>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</si>
  <si>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</si>
  <si>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</si>
  <si>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</si>
  <si>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</si>
  <si>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</si>
  <si>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</si>
  <si>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</si>
  <si>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</si>
  <si>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</si>
  <si>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</si>
  <si>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</si>
  <si>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*Todos os campos são de preenchimento obrigatório</t>
  </si>
  <si>
    <t>RELATÓRIO FINANCEIRO MENSAL</t>
  </si>
  <si>
    <t>1 - SALDO BANCÁRIO ANTERIOR</t>
  </si>
  <si>
    <t>1.1 CAIXA</t>
  </si>
  <si>
    <t>1.2 CEF -  AG - 3139-7/5845809/7390175515-0    BANCO C/ MOVIMENTO</t>
  </si>
  <si>
    <t>1.2.1 Aplicação Financeiras - CEF - AG 1241 - 3139-7 /3110-9/58458090-9PROVISÕES 3% - CUSTEIO</t>
  </si>
  <si>
    <t>1.2.2 CEF - Aplicação Financeira - AG 1241 -3139-7/3110-9/5845809- CUSTEIO</t>
  </si>
  <si>
    <t>1.2.3 CEF - Aplicação Financeira -AG 1241 -3139-7-9 - INVESTIMENTO</t>
  </si>
  <si>
    <t>SALDO ANTERIOR 1 = (1.1 + 1.2 + 1.2.1 + 1.2.2 + 1.2.3)</t>
  </si>
  <si>
    <t>2 - ENTRADAS DE RECURSOS FINANCEIROS</t>
  </si>
  <si>
    <t>2.1 - REPASSE CUSTEIO - CEF - AG 1241 - 3139-7/5845809/739017515-0 -BANCO C/MOVIMENTO</t>
  </si>
  <si>
    <t>2.3 - RENDTOS SOBRE APLICAÇÕES FINANCEIRAS  - CUSTEIO - AG 3139-7</t>
  </si>
  <si>
    <t>2.4 - RENDTOS S/ APLIC. FINANC.  - INVESTIMENTO - 3139-7</t>
  </si>
  <si>
    <t>2.5 - OUTRAS 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</si>
  <si>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</si>
  <si>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</si>
  <si>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13110-9/3139-7/5845809</t>
  </si>
  <si>
    <t>3.2 - RESGATE DE APLICAÇAO FINANCEIRA - INVESTIMENTO - 3139-7</t>
  </si>
  <si>
    <t>TOTAL DOS RESGATES 3 = (3.2 + 3.2 )</t>
  </si>
  <si>
    <t>4 - APLICAÇÕES FINANCEIRAS</t>
  </si>
  <si>
    <t>4.1 - APLICAÇÃO FINANCEIRA -  CUSTEIO - AG 13110-9/3139-7/5845809</t>
  </si>
  <si>
    <t>TOTAL APLICAÇÃO FINANCEIRA - CUSTEIO</t>
  </si>
  <si>
    <t>4.1 - APLICAÇÃO FINANCEIRA -  INVESTIMENTO -AG  3139-7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</si>
  <si>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</si>
  <si>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</si>
  <si>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</si>
  <si>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</si>
  <si>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</si>
  <si>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</si>
  <si>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</si>
  <si>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</si>
  <si>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</si>
  <si>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5.1.6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</si>
  <si>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</si>
  <si>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</si>
  <si>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</si>
  <si>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</si>
  <si>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</si>
  <si>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</si>
  <si>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</si>
  <si>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 3% Despesas Adminstrativas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</si>
  <si>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</si>
  <si>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</si>
  <si>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</si>
  <si>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</si>
  <si>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</si>
  <si>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</si>
  <si>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</si>
  <si>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</si>
  <si>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- 3139-7/5845809/7390175515-CUSTEIO</t>
  </si>
  <si>
    <t>7.3  BANCO  APLIC. FINANCEIRAS - CUSTEIO -AGA1241 -3139-7/3110-9/5845809- APLICAÇÕES</t>
  </si>
  <si>
    <t>7.4  BANCO  APLIC. FINANC. - INVESTIMENTO -  AG AG 1241 -3139-7-9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</si>
  <si>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</si>
  <si>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</si>
  <si>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</si>
  <si>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</si>
  <si>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</si>
  <si>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</si>
  <si>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</si>
  <si>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</si>
  <si>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</si>
  <si>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</si>
  <si>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</si>
  <si>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</si>
  <si>
    <t>2.2 - REPASSE INVESTIMENTO - AG 3110-9/3139-7/5845809 - INVESTIMENTO</t>
  </si>
  <si>
    <t>"Abril-2025</t>
  </si>
  <si>
    <t>FEVEREIRO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</si>
</sst>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vertical="center" shrinkToFit="1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 shrinkToFit="1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 shrinkToFit="1"/>
    </xf>
    <xf numFmtId="4" fontId="2" fillId="0" borderId="13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/>
    </xf>
    <xf numFmtId="4" fontId="2" fillId="3" borderId="14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5" fillId="3" borderId="14" xfId="0" applyFont="1" applyFill="1" applyBorder="1" applyAlignment="1">
      <alignment horizontal="left"/>
    </xf>
    <xf numFmtId="4" fontId="0" fillId="0" borderId="0" xfId="0" applyNumberFormat="1"/>
    <xf numFmtId="0" fontId="0" fillId="0" borderId="12" xfId="0" applyBorder="1"/>
    <xf numFmtId="0" fontId="0" fillId="0" borderId="15" xfId="0" applyBorder="1"/>
    <xf numFmtId="0" fontId="2" fillId="0" borderId="12" xfId="0" applyFont="1" applyBorder="1"/>
    <xf numFmtId="4" fontId="2" fillId="0" borderId="0" xfId="0" applyNumberFormat="1" applyFont="1"/>
    <xf numFmtId="0" fontId="2" fillId="0" borderId="15" xfId="0" applyFont="1" applyBorder="1"/>
    <xf numFmtId="4" fontId="0" fillId="0" borderId="6" xfId="0" applyNumberFormat="1" applyBorder="1"/>
    <xf numFmtId="4" fontId="0" fillId="0" borderId="8" xfId="0" applyNumberFormat="1" applyBorder="1"/>
    <xf numFmtId="4" fontId="2" fillId="0" borderId="8" xfId="0" applyNumberFormat="1" applyFont="1" applyBorder="1" applyAlignment="1">
      <alignment horizontal="left" vertical="top"/>
    </xf>
    <xf numFmtId="4" fontId="2" fillId="0" borderId="8" xfId="0" quotePrefix="1" applyNumberFormat="1" applyFont="1" applyBorder="1" applyAlignment="1">
      <alignment horizontal="left" vertical="top"/>
    </xf>
    <xf numFmtId="4" fontId="0" fillId="0" borderId="10" xfId="0" applyNumberFormat="1" applyBorder="1"/>
    <xf numFmtId="4" fontId="4" fillId="2" borderId="11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left" vertical="center"/>
    </xf>
    <xf numFmtId="4" fontId="5" fillId="3" borderId="14" xfId="1" applyNumberFormat="1" applyFont="1" applyFill="1" applyBorder="1" applyAlignment="1">
      <alignment horizontal="right" vertical="center"/>
    </xf>
    <xf numFmtId="4" fontId="0" fillId="0" borderId="20" xfId="0" applyNumberFormat="1" applyBorder="1"/>
    <xf numFmtId="4" fontId="0" fillId="0" borderId="16" xfId="0" applyNumberForma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4" fontId="2" fillId="0" borderId="16" xfId="0" applyNumberFormat="1" applyFont="1" applyBorder="1"/>
    <xf numFmtId="0" fontId="2" fillId="0" borderId="22" xfId="0" applyFont="1" applyBorder="1"/>
    <xf numFmtId="4" fontId="2" fillId="0" borderId="23" xfId="0" applyNumberFormat="1" applyFont="1" applyBorder="1"/>
    <xf numFmtId="0" fontId="3" fillId="0" borderId="24" xfId="0" applyFont="1" applyBorder="1"/>
    <xf numFmtId="4" fontId="2" fillId="0" borderId="25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638175</xdr:colOff>
      <xdr:row>1</xdr:row>
      <xdr:rowOff>47625</xdr:rowOff>
    </xdr:from>
    <xdr:ext cx="1162046" cy="533396"/>
    <xdr:pic>
      <xdr:nvPicPr>
        <xdr:cNvPr id="4" name="Imagem 2">
          <a:extLst>
            <a:ext uri="{FF2B5EF4-FFF2-40B4-BE49-F238E27FC236}">
              <a16:creationId xmlns:a16="http://schemas.microsoft.com/office/drawing/2014/main" id="{3D277894-9CBF-4815-9424-444F2F63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57175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4762500</xdr:colOff>
      <xdr:row>1</xdr:row>
      <xdr:rowOff>66675</xdr:rowOff>
    </xdr:from>
    <xdr:ext cx="6115049" cy="361946"/>
    <xdr:pic>
      <xdr:nvPicPr>
        <xdr:cNvPr id="5" name="Imagem 3">
          <a:extLst>
            <a:ext uri="{FF2B5EF4-FFF2-40B4-BE49-F238E27FC236}">
              <a16:creationId xmlns:a16="http://schemas.microsoft.com/office/drawing/2014/main" id="{2B41FB33-A090-4A7E-BF1D-75BD1092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95850" y="276225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COMPARATIVO_2024\1.Comparativo%20Acumulado%20Receitas%20Or&#231;adas%20%20x%20Recebi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COMPARATIVO_2024/1.Comparativo%20Acumulado%20Receitas%20Or&#231;adas%20%20x%20Recebidas%20Periodo_Filial%20Quirinopoli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2.Comparativo%20Acumulado%20Despesas%20Or&#231;adas%20%20x%20Realiza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2.Comparativo%20Acumulado%20Despesas%20Or&#231;adas%20%20x%20Realizadas%20Periodo_Filial%20Quirinopoli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Receitas"/>
      <sheetName val="Previsão Orçamentária Repasses"/>
      <sheetName val="Resumo"/>
      <sheetName val="Repasse Financeiros"/>
      <sheetName val="_Investimentos_Recebidos"/>
      <sheetName val="_Investimentos_Pagos"/>
      <sheetName val="ANEXO V_POSSE"/>
      <sheetName val="ANEXO V_GOIANÉSIA"/>
      <sheetName val="ANEXO V HEJA"/>
      <sheetName val="ANEXO V QUIRINÓPOLIS"/>
      <sheetName val="FluxoFinanceiroPosse_Filial2021"/>
      <sheetName val="Apli.Financeira_Pose_Filial2021"/>
      <sheetName val="Fluxo Financeiro Posse_Mtz_2020"/>
      <sheetName val="Aplic.Financeira Posse_Mtz_2020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FLUXO FNANCEIRO APLICAÇÕES2024"/>
    </sheetNames>
    <sheetDataSet>
      <sheetData sheetId="0" refreshError="1"/>
      <sheetData sheetId="1" refreshError="1"/>
      <sheetData sheetId="2" refreshError="1">
        <row r="51">
          <cell r="C51">
            <v>2326223.65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Despesas"/>
      <sheetName val="Previsão Orçamentária Despesas"/>
      <sheetName val="Resumo"/>
      <sheetName val="Despesas Realizadas"/>
      <sheetName val="Fluxo Financeiro Posse_Mtz_2020"/>
      <sheetName val="Aplic.Financeira Posse_Mtz_2020"/>
      <sheetName val="FluxoFinanceiroPosse_Filial2021"/>
      <sheetName val="Apli.Financeira_Pose_Filial2021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Aplic.Financ.Quirinóp.Fil_2024"/>
    </sheetNames>
    <sheetDataSet>
      <sheetData sheetId="0" refreshError="1"/>
      <sheetData sheetId="1">
        <row r="48">
          <cell r="C48">
            <v>4374530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0">
          <cell r="E20">
            <v>71454.760000000009</v>
          </cell>
        </row>
        <row r="21">
          <cell r="E21">
            <v>28042.18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"/>
  <sheetViews>
    <sheetView tabSelected="1" topLeftCell="C1" zoomScaleNormal="100" workbookViewId="0">
      <selection activeCell="D1" sqref="D1:XFD1048576"/>
    </sheetView>
  </sheetViews>
  <sheetFormatPr defaultColWidth="9.109375" defaultRowHeight="15.6" x14ac:dyDescent="0.3"/>
  <cols>
    <col min="1" max="1" width="2" style="1" customWidth="1"/>
    <col min="2" max="2" width="101.44140625" style="1" customWidth="1"/>
    <col min="3" max="3" width="69.44140625" style="38" bestFit="1" customWidth="1"/>
    <col min="4" max="16384" width="9.109375" style="1"/>
  </cols>
  <sheetData>
    <row r="1" spans="2:3" customFormat="1" ht="16.2" thickBot="1" x14ac:dyDescent="0.35">
      <c r="B1" s="1"/>
      <c r="C1" s="38"/>
    </row>
    <row r="2" spans="2:3" customFormat="1" ht="21.75" customHeight="1" x14ac:dyDescent="0.3">
      <c r="B2" s="60"/>
      <c r="C2" s="61"/>
    </row>
    <row r="3" spans="2:3" customFormat="1" ht="26.25" customHeight="1" thickBot="1" x14ac:dyDescent="0.35">
      <c r="B3" s="62" t="s">
        <v>0</v>
      </c>
      <c r="C3" s="63"/>
    </row>
    <row r="4" spans="2:3" customFormat="1" ht="16.2" hidden="1" thickBot="1" x14ac:dyDescent="0.35">
      <c r="B4" s="1"/>
      <c r="C4" s="38"/>
    </row>
    <row r="5" spans="2:3" customFormat="1" ht="11.25" customHeight="1" x14ac:dyDescent="0.3">
      <c r="B5" s="64" t="s">
        <v>1</v>
      </c>
      <c r="C5" s="65"/>
    </row>
    <row r="6" spans="2:3" customFormat="1" x14ac:dyDescent="0.3">
      <c r="B6" s="2"/>
      <c r="C6" s="38"/>
    </row>
    <row r="7" spans="2:3" customFormat="1" ht="16.2" thickBot="1" x14ac:dyDescent="0.35">
      <c r="B7" s="66" t="s">
        <v>2</v>
      </c>
      <c r="C7" s="67"/>
    </row>
    <row r="8" spans="2:3" customFormat="1" x14ac:dyDescent="0.3">
      <c r="B8" s="3"/>
      <c r="C8" s="40"/>
    </row>
    <row r="9" spans="2:3" customFormat="1" x14ac:dyDescent="0.3">
      <c r="B9" s="4" t="s">
        <v>3</v>
      </c>
      <c r="C9" s="41" t="s">
        <v>4</v>
      </c>
    </row>
    <row r="10" spans="2:3" customFormat="1" x14ac:dyDescent="0.3">
      <c r="B10" s="4" t="s">
        <v>5</v>
      </c>
      <c r="C10" s="41" t="s">
        <v>6</v>
      </c>
    </row>
    <row r="11" spans="2:3" customFormat="1" x14ac:dyDescent="0.3">
      <c r="B11" s="4"/>
      <c r="C11" s="41"/>
    </row>
    <row r="12" spans="2:3" customFormat="1" x14ac:dyDescent="0.3">
      <c r="B12" s="4" t="s">
        <v>7</v>
      </c>
      <c r="C12" s="41" t="s">
        <v>8</v>
      </c>
    </row>
    <row r="13" spans="2:3" customFormat="1" x14ac:dyDescent="0.3">
      <c r="B13" s="5" t="s">
        <v>9</v>
      </c>
      <c r="C13" s="42" t="s">
        <v>10</v>
      </c>
    </row>
    <row r="14" spans="2:3" customFormat="1" x14ac:dyDescent="0.3">
      <c r="B14" s="5"/>
      <c r="C14" s="41"/>
    </row>
    <row r="15" spans="2:3" customFormat="1" x14ac:dyDescent="0.3">
      <c r="B15" s="5" t="s">
        <v>11</v>
      </c>
      <c r="C15" s="42" t="s">
        <v>12</v>
      </c>
    </row>
    <row r="16" spans="2:3" customFormat="1" x14ac:dyDescent="0.3">
      <c r="B16" s="5" t="s">
        <v>9</v>
      </c>
      <c r="C16" s="41" t="s">
        <v>13</v>
      </c>
    </row>
    <row r="17" spans="2:3" customFormat="1" x14ac:dyDescent="0.3">
      <c r="B17" s="5"/>
      <c r="C17" s="41"/>
    </row>
    <row r="18" spans="2:3" customFormat="1" x14ac:dyDescent="0.3">
      <c r="B18" s="5" t="s">
        <v>14</v>
      </c>
      <c r="C18" s="42" t="s">
        <v>15</v>
      </c>
    </row>
    <row r="19" spans="2:3" customFormat="1" x14ac:dyDescent="0.3">
      <c r="B19" s="5" t="s">
        <v>16</v>
      </c>
      <c r="C19" s="42" t="s">
        <v>85</v>
      </c>
    </row>
    <row r="20" spans="2:3" customFormat="1" x14ac:dyDescent="0.3">
      <c r="B20" s="5"/>
      <c r="C20" s="41"/>
    </row>
    <row r="21" spans="2:3" customFormat="1" x14ac:dyDescent="0.3">
      <c r="B21" s="5" t="s">
        <v>17</v>
      </c>
      <c r="C21" s="42">
        <f>'[1]Previsão Orçamentária Repasses'!$C$51</f>
        <v>2326223.65</v>
      </c>
    </row>
    <row r="22" spans="2:3" customFormat="1" x14ac:dyDescent="0.3">
      <c r="B22" s="5"/>
      <c r="C22" s="41"/>
    </row>
    <row r="23" spans="2:3" customFormat="1" x14ac:dyDescent="0.3">
      <c r="B23" s="5" t="s">
        <v>18</v>
      </c>
      <c r="C23" s="41"/>
    </row>
    <row r="24" spans="2:3" customFormat="1" x14ac:dyDescent="0.3">
      <c r="B24" s="5"/>
      <c r="C24" s="41"/>
    </row>
    <row r="25" spans="2:3" customFormat="1" x14ac:dyDescent="0.3">
      <c r="B25" s="6" t="s">
        <v>19</v>
      </c>
      <c r="C25" s="43" t="s">
        <v>86</v>
      </c>
    </row>
    <row r="26" spans="2:3" customFormat="1" x14ac:dyDescent="0.3">
      <c r="B26" s="6"/>
      <c r="C26" s="41"/>
    </row>
    <row r="27" spans="2:3" customFormat="1" ht="16.2" thickBot="1" x14ac:dyDescent="0.35">
      <c r="B27" s="7" t="s">
        <v>20</v>
      </c>
      <c r="C27" s="44"/>
    </row>
    <row r="28" spans="2:3" customFormat="1" ht="16.2" thickBot="1" x14ac:dyDescent="0.35">
      <c r="B28" s="8" t="s">
        <v>21</v>
      </c>
      <c r="C28" s="45"/>
    </row>
    <row r="29" spans="2:3" customFormat="1" ht="16.2" thickBot="1" x14ac:dyDescent="0.35">
      <c r="B29" s="2"/>
      <c r="C29" s="38"/>
    </row>
    <row r="30" spans="2:3" customFormat="1" ht="16.2" thickBot="1" x14ac:dyDescent="0.35">
      <c r="B30" s="9" t="s">
        <v>22</v>
      </c>
      <c r="C30" s="46"/>
    </row>
    <row r="31" spans="2:3" customFormat="1" x14ac:dyDescent="0.3">
      <c r="B31" s="10" t="s">
        <v>23</v>
      </c>
      <c r="C31" s="11">
        <v>0</v>
      </c>
    </row>
    <row r="32" spans="2:3" customFormat="1" x14ac:dyDescent="0.3">
      <c r="B32" s="12" t="s">
        <v>24</v>
      </c>
      <c r="C32" s="13">
        <v>7708.5499999965541</v>
      </c>
    </row>
    <row r="33" spans="2:3" customFormat="1" x14ac:dyDescent="0.3">
      <c r="B33" s="12" t="s">
        <v>25</v>
      </c>
      <c r="C33" s="13">
        <v>0</v>
      </c>
    </row>
    <row r="34" spans="2:3" customFormat="1" ht="18" customHeight="1" x14ac:dyDescent="0.3">
      <c r="B34" s="12" t="s">
        <v>26</v>
      </c>
      <c r="C34" s="13">
        <v>1864309.3300000005</v>
      </c>
    </row>
    <row r="35" spans="2:3" customFormat="1" ht="18" customHeight="1" thickBot="1" x14ac:dyDescent="0.35">
      <c r="B35" s="14" t="s">
        <v>27</v>
      </c>
      <c r="C35" s="15">
        <v>0</v>
      </c>
    </row>
    <row r="36" spans="2:3" customFormat="1" ht="18" customHeight="1" thickBot="1" x14ac:dyDescent="0.35">
      <c r="B36" s="16" t="s">
        <v>28</v>
      </c>
      <c r="C36" s="17">
        <f>SUM(C31:C35)</f>
        <v>1872017.8799999971</v>
      </c>
    </row>
    <row r="37" spans="2:3" customFormat="1" ht="18" customHeight="1" x14ac:dyDescent="0.3">
      <c r="C37" s="34"/>
    </row>
    <row r="38" spans="2:3" customFormat="1" ht="18" customHeight="1" thickBot="1" x14ac:dyDescent="0.35">
      <c r="B38" s="18" t="s">
        <v>29</v>
      </c>
      <c r="C38" s="47"/>
    </row>
    <row r="39" spans="2:3" customFormat="1" x14ac:dyDescent="0.3">
      <c r="B39" s="3" t="s">
        <v>30</v>
      </c>
      <c r="C39" s="13">
        <v>2266223.6500000004</v>
      </c>
    </row>
    <row r="40" spans="2:3" customFormat="1" x14ac:dyDescent="0.3">
      <c r="B40" s="19" t="s">
        <v>84</v>
      </c>
      <c r="C40" s="13">
        <v>0</v>
      </c>
    </row>
    <row r="41" spans="2:3" customFormat="1" x14ac:dyDescent="0.3">
      <c r="B41" s="20" t="s">
        <v>31</v>
      </c>
      <c r="C41" s="13">
        <v>21543.760000000002</v>
      </c>
    </row>
    <row r="42" spans="2:3" customFormat="1" x14ac:dyDescent="0.3">
      <c r="B42" s="19" t="s">
        <v>32</v>
      </c>
      <c r="C42" s="13">
        <v>0</v>
      </c>
    </row>
    <row r="43" spans="2:3" customFormat="1" ht="16.5" customHeight="1" thickBot="1" x14ac:dyDescent="0.35">
      <c r="B43" s="19" t="s">
        <v>33</v>
      </c>
      <c r="C43" s="13">
        <v>-165542.52000000025</v>
      </c>
    </row>
    <row r="44" spans="2:3" customFormat="1" ht="16.2" thickBot="1" x14ac:dyDescent="0.35">
      <c r="B44" s="16" t="s">
        <v>34</v>
      </c>
      <c r="C44" s="48">
        <f>SUM(C39:C43)</f>
        <v>2122224.8899999997</v>
      </c>
    </row>
    <row r="45" spans="2:3" customFormat="1" ht="15" thickBot="1" x14ac:dyDescent="0.35">
      <c r="C45" s="34"/>
    </row>
    <row r="46" spans="2:3" customFormat="1" ht="16.2" thickBot="1" x14ac:dyDescent="0.35">
      <c r="B46" s="21" t="s">
        <v>35</v>
      </c>
      <c r="C46" s="49"/>
    </row>
    <row r="47" spans="2:3" customFormat="1" ht="15.75" customHeight="1" x14ac:dyDescent="0.3">
      <c r="B47" s="3" t="s">
        <v>36</v>
      </c>
      <c r="C47" s="13">
        <v>1888737.01</v>
      </c>
    </row>
    <row r="48" spans="2:3" customFormat="1" ht="16.2" thickBot="1" x14ac:dyDescent="0.35">
      <c r="B48" s="19" t="s">
        <v>37</v>
      </c>
      <c r="C48" s="13">
        <v>0</v>
      </c>
    </row>
    <row r="49" spans="2:3" customFormat="1" ht="16.2" thickBot="1" x14ac:dyDescent="0.35">
      <c r="B49" s="16" t="s">
        <v>38</v>
      </c>
      <c r="C49" s="50">
        <f>SUM(C47:C48)</f>
        <v>1888737.01</v>
      </c>
    </row>
    <row r="50" spans="2:3" customFormat="1" ht="15" thickBot="1" x14ac:dyDescent="0.35">
      <c r="C50" s="34"/>
    </row>
    <row r="51" spans="2:3" customFormat="1" ht="16.2" thickBot="1" x14ac:dyDescent="0.35">
      <c r="B51" s="21" t="s">
        <v>39</v>
      </c>
      <c r="C51" s="49"/>
    </row>
    <row r="52" spans="2:3" customFormat="1" ht="16.2" thickBot="1" x14ac:dyDescent="0.35">
      <c r="B52" s="3" t="s">
        <v>40</v>
      </c>
      <c r="C52" s="13">
        <v>2185952.9</v>
      </c>
    </row>
    <row r="53" spans="2:3" customFormat="1" ht="16.2" thickBot="1" x14ac:dyDescent="0.35">
      <c r="B53" s="22" t="s">
        <v>41</v>
      </c>
      <c r="C53" s="51">
        <f>SUM(C52)</f>
        <v>2185952.9</v>
      </c>
    </row>
    <row r="54" spans="2:3" customFormat="1" ht="16.2" thickBot="1" x14ac:dyDescent="0.35">
      <c r="B54" s="18" t="s">
        <v>39</v>
      </c>
      <c r="C54" s="47"/>
    </row>
    <row r="55" spans="2:3" customFormat="1" ht="16.2" thickBot="1" x14ac:dyDescent="0.35">
      <c r="B55" s="3" t="s">
        <v>42</v>
      </c>
      <c r="C55" s="13">
        <v>0</v>
      </c>
    </row>
    <row r="56" spans="2:3" customFormat="1" ht="16.2" thickBot="1" x14ac:dyDescent="0.35">
      <c r="B56" s="22" t="s">
        <v>43</v>
      </c>
      <c r="C56" s="51">
        <f>SUM(C55)</f>
        <v>0</v>
      </c>
    </row>
    <row r="57" spans="2:3" customFormat="1" ht="16.2" thickBot="1" x14ac:dyDescent="0.35">
      <c r="B57" s="16" t="s">
        <v>44</v>
      </c>
      <c r="C57" s="52">
        <f>C53+C56</f>
        <v>2185952.9</v>
      </c>
    </row>
    <row r="58" spans="2:3" customFormat="1" ht="15" thickBot="1" x14ac:dyDescent="0.35">
      <c r="C58" s="34"/>
    </row>
    <row r="59" spans="2:3" customFormat="1" ht="16.2" thickBot="1" x14ac:dyDescent="0.35">
      <c r="B59" s="21" t="s">
        <v>45</v>
      </c>
      <c r="C59" s="49"/>
    </row>
    <row r="60" spans="2:3" customFormat="1" ht="16.2" thickBot="1" x14ac:dyDescent="0.35">
      <c r="B60" s="68" t="s">
        <v>46</v>
      </c>
      <c r="C60" s="69"/>
    </row>
    <row r="61" spans="2:3" customFormat="1" x14ac:dyDescent="0.3">
      <c r="B61" s="23" t="s">
        <v>47</v>
      </c>
      <c r="C61" s="13">
        <v>189909.16999999998</v>
      </c>
    </row>
    <row r="62" spans="2:3" customFormat="1" x14ac:dyDescent="0.3">
      <c r="B62" s="24" t="s">
        <v>48</v>
      </c>
      <c r="C62" s="13">
        <v>1169035.51</v>
      </c>
    </row>
    <row r="63" spans="2:3" customFormat="1" x14ac:dyDescent="0.3">
      <c r="B63" s="24" t="s">
        <v>49</v>
      </c>
      <c r="C63" s="13">
        <f>[2]FluxoFinanc.Quirinóp._Fil_2024!$E$20+[2]FluxoFinanc.Quirinóp._Fil_2024!$E$21</f>
        <v>99496.94</v>
      </c>
    </row>
    <row r="64" spans="2:3" customFormat="1" x14ac:dyDescent="0.3">
      <c r="B64" s="24" t="s">
        <v>50</v>
      </c>
      <c r="C64" s="13">
        <v>0</v>
      </c>
    </row>
    <row r="65" spans="2:3" customFormat="1" x14ac:dyDescent="0.3">
      <c r="B65" s="24" t="s">
        <v>51</v>
      </c>
      <c r="C65" s="13">
        <v>38.39</v>
      </c>
    </row>
    <row r="66" spans="2:3" customFormat="1" x14ac:dyDescent="0.3">
      <c r="B66" s="24" t="s">
        <v>52</v>
      </c>
      <c r="C66" s="13">
        <v>16984.32</v>
      </c>
    </row>
    <row r="67" spans="2:3" customFormat="1" x14ac:dyDescent="0.3">
      <c r="B67" s="25" t="s">
        <v>53</v>
      </c>
      <c r="C67" s="13">
        <v>166240.97999999998</v>
      </c>
    </row>
    <row r="68" spans="2:3" customFormat="1" ht="16.2" thickBot="1" x14ac:dyDescent="0.35">
      <c r="B68" s="26" t="s">
        <v>54</v>
      </c>
      <c r="C68" s="13">
        <v>91943.56</v>
      </c>
    </row>
    <row r="69" spans="2:3" customFormat="1" ht="16.2" thickBot="1" x14ac:dyDescent="0.35">
      <c r="B69" s="27" t="s">
        <v>55</v>
      </c>
      <c r="C69" s="50">
        <f>SUM(C61:C68)</f>
        <v>1733648.8699999999</v>
      </c>
    </row>
    <row r="70" spans="2:3" customFormat="1" ht="16.2" thickBot="1" x14ac:dyDescent="0.35">
      <c r="B70" s="18" t="s">
        <v>56</v>
      </c>
      <c r="C70" s="47"/>
    </row>
    <row r="71" spans="2:3" customFormat="1" x14ac:dyDescent="0.3">
      <c r="B71" s="23" t="s">
        <v>57</v>
      </c>
      <c r="C71" s="13">
        <v>0</v>
      </c>
    </row>
    <row r="72" spans="2:3" customFormat="1" x14ac:dyDescent="0.3">
      <c r="B72" s="24" t="s">
        <v>58</v>
      </c>
      <c r="C72" s="13">
        <v>0</v>
      </c>
    </row>
    <row r="73" spans="2:3" customFormat="1" x14ac:dyDescent="0.3">
      <c r="B73" s="24" t="s">
        <v>59</v>
      </c>
      <c r="C73" s="13">
        <v>0</v>
      </c>
    </row>
    <row r="74" spans="2:3" customFormat="1" ht="16.2" thickBot="1" x14ac:dyDescent="0.35">
      <c r="B74" s="28" t="s">
        <v>60</v>
      </c>
      <c r="C74" s="13">
        <v>66334.45</v>
      </c>
    </row>
    <row r="75" spans="2:3" customFormat="1" ht="16.2" thickBot="1" x14ac:dyDescent="0.35">
      <c r="B75" s="27" t="s">
        <v>61</v>
      </c>
      <c r="C75" s="50">
        <f>SUM(C71:C74)</f>
        <v>66334.45</v>
      </c>
    </row>
    <row r="76" spans="2:3" customFormat="1" ht="16.2" thickBot="1" x14ac:dyDescent="0.35">
      <c r="B76" s="29" t="s">
        <v>62</v>
      </c>
      <c r="C76" s="50">
        <f>C69+C75</f>
        <v>1799983.3199999998</v>
      </c>
    </row>
    <row r="77" spans="2:3" customFormat="1" ht="16.2" thickBot="1" x14ac:dyDescent="0.35">
      <c r="B77" s="18" t="s">
        <v>63</v>
      </c>
      <c r="C77" s="47"/>
    </row>
    <row r="78" spans="2:3" customFormat="1" x14ac:dyDescent="0.3">
      <c r="B78" s="3" t="s">
        <v>64</v>
      </c>
      <c r="C78" s="13">
        <v>0</v>
      </c>
    </row>
    <row r="79" spans="2:3" customFormat="1" ht="16.2" thickBot="1" x14ac:dyDescent="0.35">
      <c r="B79" s="19" t="s">
        <v>65</v>
      </c>
      <c r="C79" s="13">
        <v>0</v>
      </c>
    </row>
    <row r="80" spans="2:3" customFormat="1" ht="16.2" thickBot="1" x14ac:dyDescent="0.35">
      <c r="B80" s="16" t="s">
        <v>66</v>
      </c>
      <c r="C80" s="50">
        <f>SUM(C78:C79)</f>
        <v>0</v>
      </c>
    </row>
    <row r="81" spans="2:3" customFormat="1" ht="16.2" thickBot="1" x14ac:dyDescent="0.35">
      <c r="B81" s="9" t="s">
        <v>67</v>
      </c>
      <c r="C81" s="53"/>
    </row>
    <row r="82" spans="2:3" customFormat="1" x14ac:dyDescent="0.3">
      <c r="B82" s="30" t="s">
        <v>68</v>
      </c>
      <c r="C82" s="13">
        <v>0</v>
      </c>
    </row>
    <row r="83" spans="2:3" customFormat="1" x14ac:dyDescent="0.3">
      <c r="B83" s="31" t="s">
        <v>69</v>
      </c>
      <c r="C83" s="13">
        <v>11190.469999996189</v>
      </c>
    </row>
    <row r="84" spans="2:3" customFormat="1" x14ac:dyDescent="0.3">
      <c r="B84" s="31" t="s">
        <v>70</v>
      </c>
      <c r="C84" s="13">
        <v>2183068.9800000004</v>
      </c>
    </row>
    <row r="85" spans="2:3" customFormat="1" ht="16.2" thickBot="1" x14ac:dyDescent="0.35">
      <c r="B85" s="32" t="s">
        <v>71</v>
      </c>
      <c r="C85" s="13">
        <v>0</v>
      </c>
    </row>
    <row r="86" spans="2:3" customFormat="1" ht="16.2" thickBot="1" x14ac:dyDescent="0.35">
      <c r="B86" s="33" t="s">
        <v>72</v>
      </c>
      <c r="C86" s="54">
        <f>SUM(C82:C85)</f>
        <v>2194259.4499999965</v>
      </c>
    </row>
    <row r="87" spans="2:3" customFormat="1" ht="16.2" thickBot="1" x14ac:dyDescent="0.35">
      <c r="B87" s="9" t="s">
        <v>73</v>
      </c>
      <c r="C87" s="53"/>
    </row>
    <row r="88" spans="2:3" customFormat="1" x14ac:dyDescent="0.3">
      <c r="B88" s="30" t="s">
        <v>74</v>
      </c>
      <c r="C88" s="13">
        <v>0</v>
      </c>
    </row>
    <row r="89" spans="2:3" customFormat="1" x14ac:dyDescent="0.3">
      <c r="B89" s="31" t="s">
        <v>75</v>
      </c>
      <c r="C89" s="13">
        <v>0</v>
      </c>
    </row>
    <row r="90" spans="2:3" customFormat="1" ht="16.2" thickBot="1" x14ac:dyDescent="0.35">
      <c r="B90" s="31" t="s">
        <v>76</v>
      </c>
      <c r="C90" s="13">
        <v>0</v>
      </c>
    </row>
    <row r="91" spans="2:3" customFormat="1" ht="16.2" thickBot="1" x14ac:dyDescent="0.35">
      <c r="B91" s="33" t="s">
        <v>77</v>
      </c>
      <c r="C91" s="54">
        <f>SUM(C88:C90)</f>
        <v>0</v>
      </c>
    </row>
    <row r="92" spans="2:3" customFormat="1" ht="14.4" x14ac:dyDescent="0.3">
      <c r="B92" s="35" t="s">
        <v>78</v>
      </c>
      <c r="C92" s="55"/>
    </row>
    <row r="93" spans="2:3" customFormat="1" ht="15" thickBot="1" x14ac:dyDescent="0.35">
      <c r="B93" s="36"/>
      <c r="C93" s="56"/>
    </row>
    <row r="94" spans="2:3" customFormat="1" x14ac:dyDescent="0.3">
      <c r="B94" s="37"/>
      <c r="C94" s="57"/>
    </row>
    <row r="95" spans="2:3" customFormat="1" x14ac:dyDescent="0.3">
      <c r="B95" s="2" t="s">
        <v>79</v>
      </c>
      <c r="C95" s="58"/>
    </row>
    <row r="96" spans="2:3" customFormat="1" x14ac:dyDescent="0.3">
      <c r="B96" s="2" t="s">
        <v>80</v>
      </c>
      <c r="C96" s="58" t="s">
        <v>81</v>
      </c>
    </row>
    <row r="97" spans="2:3" customFormat="1" x14ac:dyDescent="0.3">
      <c r="B97" s="2"/>
      <c r="C97" s="58"/>
    </row>
    <row r="98" spans="2:3" customFormat="1" x14ac:dyDescent="0.3">
      <c r="B98" s="2" t="s">
        <v>82</v>
      </c>
      <c r="C98" s="58"/>
    </row>
    <row r="99" spans="2:3" customFormat="1" x14ac:dyDescent="0.3">
      <c r="B99" s="2" t="s">
        <v>83</v>
      </c>
      <c r="C99" s="58"/>
    </row>
    <row r="100" spans="2:3" customFormat="1" ht="16.2" thickBot="1" x14ac:dyDescent="0.35">
      <c r="B100" s="39"/>
      <c r="C100" s="59"/>
    </row>
  </sheetData>
  <mergeCells count="3">
    <mergeCell ref="B5:C5"/>
    <mergeCell ref="B7:C7"/>
    <mergeCell ref="B60:C60"/>
  </mergeCells>
  <pageMargins left="0.7" right="0.7" top="0.75" bottom="0.75" header="0.3" footer="0.3"/>
  <pageSetup paperSize="9" scale="46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ANEXO_XXV_-_COMPAR._FINANC_</vt:lpstr>
      <vt:lpstr>'ANEXO_XXV_-_COMPAR._FINANC_'!Area_de_impressao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Abner Wilker de Barros</cp:lastModifiedBy>
  <cp:lastPrinted>2024-01-26T13:59:23Z</cp:lastPrinted>
  <dcterms:created xsi:type="dcterms:W3CDTF">2015-06-05T18:19:34Z</dcterms:created>
  <dcterms:modified xsi:type="dcterms:W3CDTF">2024-04-08T14:23:09Z</dcterms:modified>
</cp:coreProperties>
</file>