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9" i="1" l="1"/>
  <c r="B99" i="1"/>
  <c r="B93" i="1"/>
  <c r="B86" i="1"/>
  <c r="B61" i="1"/>
  <c r="B66" i="1" s="1"/>
  <c r="B69" i="1" s="1"/>
  <c r="B52" i="1"/>
  <c r="B58" i="1" s="1"/>
  <c r="B49" i="1"/>
  <c r="B34" i="1"/>
  <c r="B94" i="1" l="1"/>
  <c r="B113" i="1"/>
</calcChain>
</file>

<file path=xl/sharedStrings.xml><?xml version="1.0" encoding="utf-8"?>
<sst xmlns="http://schemas.openxmlformats.org/spreadsheetml/2006/main" count="110" uniqueCount="90">
  <si>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</si>
  <si>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</si>
  <si>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</si>
  <si>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</si>
  <si>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t>CNPJ: 19.324.171/0001-02</t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</si>
  <si>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</si>
  <si>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</si>
  <si>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</si>
  <si>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t>PREVISÃO DE REPASSE MENSAL DO CONTRATO DE GESTÃO/ADITIVO - INVESTIMENTO :R$</t>
  </si>
  <si>
    <t>Relatório Financeiro Mensal</t>
  </si>
  <si>
    <t>Em Reais</t>
  </si>
  <si>
    <t>Competência: MAIO /2021</t>
  </si>
  <si>
    <t xml:space="preserve">1. SALDO BANCÁRIO ANTERIOR  </t>
  </si>
  <si>
    <t>1.1 Caixa</t>
  </si>
  <si>
    <t>1.2 Banco conta movimento  (DETALHAR NÚMERO DA CONTA E FINALIDADE -SE CUSTEIO OU INVESTIMENTO)</t>
  </si>
  <si>
    <t>C.E.F  AG: 3009  C/C: 1601-4</t>
  </si>
  <si>
    <t>C.E.F  AG: 3009  C/C: 1724-0</t>
  </si>
  <si>
    <t xml:space="preserve">SANTANDER  AG: 2175  C/C: 13004444-9 </t>
  </si>
  <si>
    <t xml:space="preserve">SANTANDER  AG: 2175  C/C: 13008888-9 </t>
  </si>
  <si>
    <t>1.3 Aplicações financeiras  (DETALHAR NÚMERO DA CONTA E FINALIDADE -SE CUSTEIO OU INVESTIMENTO)</t>
  </si>
  <si>
    <t>SANTANDER AG: 2175 APLIC: 13004444-9</t>
  </si>
  <si>
    <t>SANTANDER AG: 2175 CDB: 13004444-9</t>
  </si>
  <si>
    <t xml:space="preserve">C.E.F  AG: 3009  CONTA APLIC: 1601-4 </t>
  </si>
  <si>
    <t>SANTANDER AG: 2175 APLIC: 13008888-9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</si>
  <si>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</si>
  <si>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</si>
  <si>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</si>
  <si>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</si>
  <si>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</si>
  <si>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</si>
  <si>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</si>
  <si>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</si>
  <si>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</si>
  <si>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</si>
  <si>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</si>
  <si>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</si>
  <si>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</si>
  <si>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</si>
  <si>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</si>
  <si>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</si>
  <si>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</si>
  <si>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</si>
  <si>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</si>
  <si>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</si>
  <si>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</si>
  <si>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</si>
  <si>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</si>
  <si>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</si>
  <si>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</si>
  <si>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</si>
  <si>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</si>
  <si>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</si>
  <si>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</si>
  <si>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</si>
  <si>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</si>
  <si>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</si>
  <si>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</si>
  <si>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</si>
  <si>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</si>
  <si>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</si>
  <si>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</si>
  <si>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</si>
  <si>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</si>
  <si>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</si>
  <si>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</si>
  <si>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</si>
  <si>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</si>
  <si>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</si>
  <si>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</si>
  <si>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</si>
  <si>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31/05/2021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</si>
  <si>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</si>
  <si>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</si>
  <si>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</si>
  <si>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</si>
  <si>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</si>
  <si>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</si>
  <si>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</si>
  <si>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</si>
  <si>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</si>
  <si>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</si>
  <si>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</si>
  <si>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</si>
  <si>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</si>
  <si>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r>
      <t xml:space="preserve">NOME DA ORGANIZAÇÃO SOCIAL/CONTRATADA: </t>
    </r>
    <r>
      <rPr>
        <b/>
        <sz val="9"/>
        <color rgb="FF000000"/>
        <rFont val="Calibri"/>
        <family val="2"/>
        <charset val="1"/>
      </rPr>
      <t xml:space="preserve">IMED - </t>
    </r>
    <r>
      <rPr>
        <sz val="9"/>
        <color theme="1"/>
        <rFont val="Calibri"/>
        <family val="2"/>
        <scheme val="minor"/>
      </rPr>
      <t xml:space="preserve"> INSTITUTO DE MEDICINA, ESTUDOS E DESENVOLVIMENTO</t>
    </r>
  </si>
  <si>
    <r>
      <t xml:space="preserve">NOME DA UNIDADE GERIDA: </t>
    </r>
    <r>
      <rPr>
        <b/>
        <sz val="9"/>
        <color rgb="FF000000"/>
        <rFont val="Calibri"/>
        <family val="2"/>
        <charset val="1"/>
      </rPr>
      <t xml:space="preserve"> </t>
    </r>
    <r>
      <rPr>
        <sz val="9"/>
        <color theme="1"/>
        <rFont val="Calibri"/>
        <family val="2"/>
        <scheme val="minor"/>
      </rPr>
      <t>HOSPITAL REGIONAL DE FORMOSA - César Saad Fayad  - HCAMP</t>
    </r>
  </si>
  <si>
    <r>
      <t xml:space="preserve">PREVISÃO DE REPASSE MENSAL DO CONTRATO DE GESTÃO/ADITIVO - CUSTEIO : </t>
    </r>
    <r>
      <rPr>
        <sz val="9"/>
        <color theme="1"/>
        <rFont val="Calibri"/>
        <family val="2"/>
        <scheme val="minor"/>
      </rPr>
      <t xml:space="preserve"> R$ 3.809.206,03</t>
    </r>
  </si>
  <si>
    <r>
      <t>2.1 Repasse - CUSTEIO  (</t>
    </r>
    <r>
      <rPr>
        <sz val="9"/>
        <color rgb="FF000000"/>
        <rFont val="Arial"/>
        <family val="2"/>
      </rPr>
      <t>C.E.F  AG: 3009  C/C: 1601-4</t>
    </r>
    <r>
      <rPr>
        <sz val="9"/>
        <color theme="1"/>
        <rFont val="Calibri"/>
        <family val="2"/>
        <scheme val="minor"/>
      </rPr>
      <t>)</t>
    </r>
  </si>
  <si>
    <r>
      <t>TOTAL DE PAGAMENTOS - CUSTEIO</t>
    </r>
    <r>
      <rPr>
        <b/>
        <sz val="9"/>
        <color rgb="FFFF0000"/>
        <rFont val="Calibri"/>
        <family val="2"/>
        <charset val="1"/>
      </rPr>
      <t xml:space="preserve"> </t>
    </r>
    <r>
      <rPr>
        <b/>
        <sz val="9"/>
        <rFont val="Calibri"/>
        <family val="2"/>
        <charset val="1"/>
      </rPr>
      <t>(5= 5.1.1 +5.1.2 + 5.1.3 + 5.1.4 + 5.1.5 +5.1.6 + 5.17 + 5.1.8)</t>
    </r>
  </si>
  <si>
    <t>Formosa, 31 de Maio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</si>
</sst>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  <charset val="1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FF0000"/>
      <name val="Calibri"/>
      <family val="2"/>
      <charset val="1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vertical="center" shrinkToFit="1"/>
    </xf>
    <xf numFmtId="4" fontId="3" fillId="3" borderId="1" xfId="1" applyNumberFormat="1" applyFont="1" applyFill="1" applyBorder="1" applyAlignment="1" applyProtection="1">
      <alignment vertical="center"/>
    </xf>
    <xf numFmtId="4" fontId="3" fillId="0" borderId="1" xfId="1" applyNumberFormat="1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left" vertical="center" wrapText="1" shrinkToFit="1"/>
    </xf>
    <xf numFmtId="4" fontId="8" fillId="0" borderId="1" xfId="1" applyNumberFormat="1" applyFont="1" applyBorder="1" applyAlignment="1" applyProtection="1">
      <alignment vertical="center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4" fontId="3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 applyProtection="1">
      <alignment vertical="center"/>
    </xf>
    <xf numFmtId="4" fontId="3" fillId="6" borderId="1" xfId="0" applyNumberFormat="1" applyFont="1" applyFill="1" applyBorder="1" applyAlignment="1">
      <alignment vertical="center" shrinkToFit="1"/>
    </xf>
    <xf numFmtId="4" fontId="3" fillId="6" borderId="1" xfId="1" applyNumberFormat="1" applyFont="1" applyFill="1" applyBorder="1" applyAlignment="1" applyProtection="1">
      <alignment vertical="center"/>
    </xf>
    <xf numFmtId="4" fontId="8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/>
    <xf numFmtId="14" fontId="10" fillId="0" borderId="0" xfId="0" applyNumberFormat="1" applyFont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238125</xdr:colOff>
      <xdr:row>0</xdr:row>
      <xdr:rowOff>1</xdr:rowOff>
    </xdr:from>
    <xdr:to>
      <xdr:col>1</xdr:col>
      <xdr:colOff>2647950</xdr:colOff>
      <xdr:row>1</xdr:row>
      <xdr:rowOff>28576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"/>
          <a:ext cx="8324850" cy="7810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3400425</xdr:colOff>
      <xdr:row>122</xdr:row>
      <xdr:rowOff>38100</xdr:rowOff>
    </xdr:from>
    <xdr:to>
      <xdr:col>0</xdr:col>
      <xdr:colOff>5143500</xdr:colOff>
      <xdr:row>124</xdr:row>
      <xdr:rowOff>133350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23983950"/>
          <a:ext cx="174307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5"/>
  <sheetViews>
    <sheetView tabSelected="1" topLeftCell="A103" workbookViewId="0">
      <selection activeCell="B125" sqref="B125"/>
    </sheetView>
  </sheetViews>
  <sheetFormatPr defaultRowHeight="15" x14ac:dyDescent="0.25"/>
  <cols>
    <col min="1" max="1" width="88.7109375" style="58" customWidth="1"/>
    <col min="2" max="2" width="43.42578125" style="58" customWidth="1"/>
  </cols>
  <sheetData>
    <row r="1" spans="1:2" ht="59.25" customHeight="1" x14ac:dyDescent="0.25">
      <c r="A1" s="61"/>
      <c r="B1" s="61"/>
    </row>
    <row r="2" spans="1:2" x14ac:dyDescent="0.25">
      <c r="A2" s="62" t="s">
        <v>0</v>
      </c>
      <c r="B2" s="62"/>
    </row>
    <row r="3" spans="1:2" x14ac:dyDescent="0.25">
      <c r="A3" s="62"/>
      <c r="B3" s="62"/>
    </row>
    <row r="4" spans="1:2" ht="27" customHeight="1" x14ac:dyDescent="0.25">
      <c r="A4" s="63" t="s">
        <v>1</v>
      </c>
      <c r="B4" s="63"/>
    </row>
    <row r="5" spans="1:2" ht="24" customHeight="1" x14ac:dyDescent="0.25">
      <c r="A5" s="63"/>
      <c r="B5" s="63"/>
    </row>
    <row r="6" spans="1:2" x14ac:dyDescent="0.25">
      <c r="A6" s="64" t="s">
        <v>2</v>
      </c>
      <c r="B6" s="64"/>
    </row>
    <row r="7" spans="1:2" x14ac:dyDescent="0.25">
      <c r="A7" s="1" t="s">
        <v>3</v>
      </c>
      <c r="B7" s="2"/>
    </row>
    <row r="8" spans="1:2" x14ac:dyDescent="0.25">
      <c r="A8" s="60" t="s">
        <v>84</v>
      </c>
      <c r="B8" s="60"/>
    </row>
    <row r="9" spans="1:2" x14ac:dyDescent="0.25">
      <c r="A9" s="3" t="s">
        <v>4</v>
      </c>
      <c r="B9" s="2"/>
    </row>
    <row r="10" spans="1:2" x14ac:dyDescent="0.25">
      <c r="A10" s="60" t="s">
        <v>85</v>
      </c>
      <c r="B10" s="60"/>
    </row>
    <row r="11" spans="1:2" x14ac:dyDescent="0.25">
      <c r="A11" s="3" t="s">
        <v>5</v>
      </c>
      <c r="B11" s="2"/>
    </row>
    <row r="12" spans="1:2" x14ac:dyDescent="0.25">
      <c r="A12" s="4" t="s">
        <v>6</v>
      </c>
      <c r="B12" s="4"/>
    </row>
    <row r="13" spans="1:2" x14ac:dyDescent="0.25">
      <c r="A13" s="60" t="s">
        <v>7</v>
      </c>
      <c r="B13" s="60"/>
    </row>
    <row r="14" spans="1:2" x14ac:dyDescent="0.25">
      <c r="A14" s="3"/>
      <c r="B14" s="2"/>
    </row>
    <row r="15" spans="1:2" x14ac:dyDescent="0.25">
      <c r="A15" s="5" t="s">
        <v>86</v>
      </c>
      <c r="B15" s="6"/>
    </row>
    <row r="16" spans="1:2" x14ac:dyDescent="0.25">
      <c r="A16" s="5" t="s">
        <v>8</v>
      </c>
      <c r="B16" s="6"/>
    </row>
    <row r="17" spans="1:2" x14ac:dyDescent="0.25">
      <c r="A17" s="5"/>
      <c r="B17" s="6"/>
    </row>
    <row r="18" spans="1:2" x14ac:dyDescent="0.25">
      <c r="A18" s="65" t="s">
        <v>9</v>
      </c>
      <c r="B18" s="65"/>
    </row>
    <row r="19" spans="1:2" x14ac:dyDescent="0.25">
      <c r="A19" s="7"/>
      <c r="B19" s="66" t="s">
        <v>10</v>
      </c>
    </row>
    <row r="20" spans="1:2" x14ac:dyDescent="0.25">
      <c r="A20" s="8" t="s">
        <v>11</v>
      </c>
      <c r="B20" s="66"/>
    </row>
    <row r="21" spans="1:2" x14ac:dyDescent="0.25">
      <c r="A21" s="9" t="s">
        <v>12</v>
      </c>
      <c r="B21" s="10"/>
    </row>
    <row r="22" spans="1:2" x14ac:dyDescent="0.25">
      <c r="A22" s="11" t="s">
        <v>13</v>
      </c>
      <c r="B22" s="12">
        <v>0</v>
      </c>
    </row>
    <row r="23" spans="1:2" x14ac:dyDescent="0.25">
      <c r="A23" s="11" t="s">
        <v>14</v>
      </c>
      <c r="B23" s="13"/>
    </row>
    <row r="24" spans="1:2" x14ac:dyDescent="0.25">
      <c r="A24" s="14" t="s">
        <v>15</v>
      </c>
      <c r="B24" s="13">
        <v>4375.46</v>
      </c>
    </row>
    <row r="25" spans="1:2" x14ac:dyDescent="0.25">
      <c r="A25" s="14" t="s">
        <v>16</v>
      </c>
      <c r="B25" s="13">
        <v>0</v>
      </c>
    </row>
    <row r="26" spans="1:2" x14ac:dyDescent="0.25">
      <c r="A26" s="14" t="s">
        <v>17</v>
      </c>
      <c r="B26" s="13">
        <v>0</v>
      </c>
    </row>
    <row r="27" spans="1:2" x14ac:dyDescent="0.25">
      <c r="A27" s="14" t="s">
        <v>18</v>
      </c>
      <c r="B27" s="13">
        <v>0</v>
      </c>
    </row>
    <row r="28" spans="1:2" x14ac:dyDescent="0.25">
      <c r="A28" s="11" t="s">
        <v>19</v>
      </c>
      <c r="B28" s="13"/>
    </row>
    <row r="29" spans="1:2" x14ac:dyDescent="0.25">
      <c r="A29" s="14" t="s">
        <v>20</v>
      </c>
      <c r="B29" s="15">
        <v>1517912.14</v>
      </c>
    </row>
    <row r="30" spans="1:2" x14ac:dyDescent="0.25">
      <c r="A30" s="14" t="s">
        <v>21</v>
      </c>
      <c r="B30" s="15">
        <v>154586.68</v>
      </c>
    </row>
    <row r="31" spans="1:2" x14ac:dyDescent="0.25">
      <c r="A31" s="14" t="s">
        <v>22</v>
      </c>
      <c r="B31" s="15">
        <v>4215071.76</v>
      </c>
    </row>
    <row r="32" spans="1:2" x14ac:dyDescent="0.25">
      <c r="A32" s="14" t="s">
        <v>23</v>
      </c>
      <c r="B32" s="15">
        <v>200.02</v>
      </c>
    </row>
    <row r="33" spans="1:2" x14ac:dyDescent="0.25">
      <c r="A33" s="14"/>
      <c r="B33" s="15"/>
    </row>
    <row r="34" spans="1:2" x14ac:dyDescent="0.25">
      <c r="A34" s="16" t="s">
        <v>24</v>
      </c>
      <c r="B34" s="17">
        <f>SUM(B22:B32)</f>
        <v>5892146.0599999987</v>
      </c>
    </row>
    <row r="35" spans="1:2" x14ac:dyDescent="0.25">
      <c r="A35" s="18"/>
      <c r="B35" s="13"/>
    </row>
    <row r="36" spans="1:2" x14ac:dyDescent="0.25">
      <c r="A36" s="9" t="s">
        <v>25</v>
      </c>
      <c r="B36" s="9"/>
    </row>
    <row r="37" spans="1:2" x14ac:dyDescent="0.25">
      <c r="A37" s="19" t="s">
        <v>87</v>
      </c>
      <c r="B37" s="20">
        <v>6042702.6399999997</v>
      </c>
    </row>
    <row r="38" spans="1:2" x14ac:dyDescent="0.25">
      <c r="A38" s="19" t="s">
        <v>26</v>
      </c>
      <c r="B38" s="21">
        <v>0</v>
      </c>
    </row>
    <row r="39" spans="1:2" x14ac:dyDescent="0.25">
      <c r="A39" s="1" t="s">
        <v>27</v>
      </c>
      <c r="B39" s="20"/>
    </row>
    <row r="40" spans="1:2" x14ac:dyDescent="0.25">
      <c r="A40" s="14" t="s">
        <v>20</v>
      </c>
      <c r="B40" s="22">
        <v>305.79000000000002</v>
      </c>
    </row>
    <row r="41" spans="1:2" x14ac:dyDescent="0.25">
      <c r="A41" s="14" t="s">
        <v>21</v>
      </c>
      <c r="B41" s="20">
        <v>0</v>
      </c>
    </row>
    <row r="42" spans="1:2" x14ac:dyDescent="0.25">
      <c r="A42" s="14" t="s">
        <v>22</v>
      </c>
      <c r="B42" s="23">
        <v>3463.21</v>
      </c>
    </row>
    <row r="43" spans="1:2" x14ac:dyDescent="0.25">
      <c r="A43" s="14" t="s">
        <v>23</v>
      </c>
      <c r="B43" s="20">
        <v>0.02</v>
      </c>
    </row>
    <row r="44" spans="1:2" x14ac:dyDescent="0.25">
      <c r="A44" s="1" t="s">
        <v>28</v>
      </c>
      <c r="B44" s="21">
        <v>0</v>
      </c>
    </row>
    <row r="45" spans="1:2" x14ac:dyDescent="0.25">
      <c r="A45" s="1" t="s">
        <v>29</v>
      </c>
      <c r="B45" s="24"/>
    </row>
    <row r="46" spans="1:2" x14ac:dyDescent="0.25">
      <c r="A46" s="1" t="s">
        <v>30</v>
      </c>
      <c r="B46" s="24">
        <v>91224</v>
      </c>
    </row>
    <row r="47" spans="1:2" x14ac:dyDescent="0.25">
      <c r="A47" s="1" t="s">
        <v>31</v>
      </c>
      <c r="B47" s="24">
        <v>3000</v>
      </c>
    </row>
    <row r="48" spans="1:2" x14ac:dyDescent="0.25">
      <c r="A48" s="1" t="s">
        <v>32</v>
      </c>
      <c r="B48" s="24">
        <v>225.4</v>
      </c>
    </row>
    <row r="49" spans="1:2" x14ac:dyDescent="0.25">
      <c r="A49" s="25" t="s">
        <v>33</v>
      </c>
      <c r="B49" s="26">
        <f>SUM(B37:B48)</f>
        <v>6140921.0599999996</v>
      </c>
    </row>
    <row r="50" spans="1:2" x14ac:dyDescent="0.25">
      <c r="A50" s="27"/>
      <c r="B50" s="28"/>
    </row>
    <row r="51" spans="1:2" x14ac:dyDescent="0.25">
      <c r="A51" s="29" t="s">
        <v>34</v>
      </c>
      <c r="B51" s="30"/>
    </row>
    <row r="52" spans="1:2" x14ac:dyDescent="0.25">
      <c r="A52" s="19" t="s">
        <v>35</v>
      </c>
      <c r="B52" s="28">
        <f>B53+B54+B55+B56</f>
        <v>8636176.4100000001</v>
      </c>
    </row>
    <row r="53" spans="1:2" x14ac:dyDescent="0.25">
      <c r="A53" s="14" t="s">
        <v>20</v>
      </c>
      <c r="B53" s="23">
        <v>3939818.82</v>
      </c>
    </row>
    <row r="54" spans="1:2" x14ac:dyDescent="0.25">
      <c r="A54" s="14" t="s">
        <v>21</v>
      </c>
      <c r="B54" s="28">
        <v>0</v>
      </c>
    </row>
    <row r="55" spans="1:2" x14ac:dyDescent="0.25">
      <c r="A55" s="14" t="s">
        <v>22</v>
      </c>
      <c r="B55" s="23">
        <v>4696357.59</v>
      </c>
    </row>
    <row r="56" spans="1:2" x14ac:dyDescent="0.25">
      <c r="A56" s="14" t="s">
        <v>23</v>
      </c>
      <c r="B56" s="28">
        <v>0</v>
      </c>
    </row>
    <row r="57" spans="1:2" x14ac:dyDescent="0.25">
      <c r="A57" s="19" t="s">
        <v>36</v>
      </c>
      <c r="B57" s="21">
        <v>0</v>
      </c>
    </row>
    <row r="58" spans="1:2" x14ac:dyDescent="0.25">
      <c r="A58" s="25" t="s">
        <v>37</v>
      </c>
      <c r="B58" s="31">
        <f>B52+B57</f>
        <v>8636176.4100000001</v>
      </c>
    </row>
    <row r="59" spans="1:2" x14ac:dyDescent="0.25">
      <c r="A59" s="32"/>
      <c r="B59" s="33"/>
    </row>
    <row r="60" spans="1:2" x14ac:dyDescent="0.25">
      <c r="A60" s="34" t="s">
        <v>38</v>
      </c>
      <c r="B60" s="35"/>
    </row>
    <row r="61" spans="1:2" x14ac:dyDescent="0.25">
      <c r="A61" s="36" t="s">
        <v>39</v>
      </c>
      <c r="B61" s="28">
        <f>B62+B63+B64+B65</f>
        <v>8199832.4299999997</v>
      </c>
    </row>
    <row r="62" spans="1:2" x14ac:dyDescent="0.25">
      <c r="A62" s="14" t="s">
        <v>20</v>
      </c>
      <c r="B62" s="23">
        <v>5461832.4299999997</v>
      </c>
    </row>
    <row r="63" spans="1:2" x14ac:dyDescent="0.25">
      <c r="A63" s="14" t="s">
        <v>21</v>
      </c>
      <c r="B63" s="28">
        <v>0</v>
      </c>
    </row>
    <row r="64" spans="1:2" x14ac:dyDescent="0.25">
      <c r="A64" s="14" t="s">
        <v>22</v>
      </c>
      <c r="B64" s="23">
        <v>2738000</v>
      </c>
    </row>
    <row r="65" spans="1:2" x14ac:dyDescent="0.25">
      <c r="A65" s="14" t="s">
        <v>23</v>
      </c>
      <c r="B65" s="28">
        <v>0</v>
      </c>
    </row>
    <row r="66" spans="1:2" x14ac:dyDescent="0.25">
      <c r="A66" s="32" t="s">
        <v>40</v>
      </c>
      <c r="B66" s="28">
        <f>B61</f>
        <v>8199832.4299999997</v>
      </c>
    </row>
    <row r="67" spans="1:2" x14ac:dyDescent="0.25">
      <c r="A67" s="1" t="s">
        <v>41</v>
      </c>
      <c r="B67" s="28">
        <v>0</v>
      </c>
    </row>
    <row r="68" spans="1:2" x14ac:dyDescent="0.25">
      <c r="A68" s="32" t="s">
        <v>42</v>
      </c>
      <c r="B68" s="28">
        <v>0</v>
      </c>
    </row>
    <row r="69" spans="1:2" x14ac:dyDescent="0.25">
      <c r="A69" s="29" t="s">
        <v>43</v>
      </c>
      <c r="B69" s="37">
        <f>B66+B68</f>
        <v>8199832.4299999997</v>
      </c>
    </row>
    <row r="70" spans="1:2" x14ac:dyDescent="0.25">
      <c r="A70" s="32"/>
      <c r="B70" s="33"/>
    </row>
    <row r="71" spans="1:2" x14ac:dyDescent="0.25">
      <c r="A71" s="29" t="s">
        <v>44</v>
      </c>
      <c r="B71" s="38"/>
    </row>
    <row r="72" spans="1:2" x14ac:dyDescent="0.25">
      <c r="A72" s="29" t="s">
        <v>45</v>
      </c>
      <c r="B72" s="29"/>
    </row>
    <row r="73" spans="1:2" x14ac:dyDescent="0.25">
      <c r="A73" s="39" t="s">
        <v>46</v>
      </c>
      <c r="B73" s="20">
        <v>540960.28</v>
      </c>
    </row>
    <row r="74" spans="1:2" x14ac:dyDescent="0.25">
      <c r="A74" s="40" t="s">
        <v>47</v>
      </c>
      <c r="B74" s="20">
        <v>2796866.49</v>
      </c>
    </row>
    <row r="75" spans="1:2" x14ac:dyDescent="0.25">
      <c r="A75" s="40" t="s">
        <v>48</v>
      </c>
      <c r="B75" s="20">
        <v>1404989.05</v>
      </c>
    </row>
    <row r="76" spans="1:2" x14ac:dyDescent="0.25">
      <c r="A76" s="39" t="s">
        <v>49</v>
      </c>
      <c r="B76" s="21">
        <v>0</v>
      </c>
    </row>
    <row r="77" spans="1:2" x14ac:dyDescent="0.25">
      <c r="A77" s="39" t="s">
        <v>50</v>
      </c>
      <c r="B77" s="20">
        <v>230192.57</v>
      </c>
    </row>
    <row r="78" spans="1:2" x14ac:dyDescent="0.25">
      <c r="A78" s="39" t="s">
        <v>51</v>
      </c>
      <c r="B78" s="20">
        <v>279864.64</v>
      </c>
    </row>
    <row r="79" spans="1:2" ht="24" x14ac:dyDescent="0.25">
      <c r="A79" s="39" t="s">
        <v>52</v>
      </c>
      <c r="B79" s="24">
        <v>0</v>
      </c>
    </row>
    <row r="80" spans="1:2" x14ac:dyDescent="0.25">
      <c r="A80" s="36" t="s">
        <v>53</v>
      </c>
      <c r="B80" s="21">
        <v>0</v>
      </c>
    </row>
    <row r="81" spans="1:2" x14ac:dyDescent="0.25">
      <c r="A81" s="36" t="s">
        <v>54</v>
      </c>
      <c r="B81" s="21">
        <v>22268.87</v>
      </c>
    </row>
    <row r="82" spans="1:2" x14ac:dyDescent="0.25">
      <c r="A82" s="36" t="s">
        <v>55</v>
      </c>
      <c r="B82" s="21">
        <v>8200.92</v>
      </c>
    </row>
    <row r="83" spans="1:2" x14ac:dyDescent="0.25">
      <c r="A83" s="36" t="s">
        <v>56</v>
      </c>
      <c r="B83" s="21">
        <v>1870</v>
      </c>
    </row>
    <row r="84" spans="1:2" x14ac:dyDescent="0.25">
      <c r="A84" s="36" t="s">
        <v>57</v>
      </c>
      <c r="B84" s="21">
        <v>261.68</v>
      </c>
    </row>
    <row r="85" spans="1:2" x14ac:dyDescent="0.25">
      <c r="A85" s="36" t="s">
        <v>58</v>
      </c>
      <c r="B85" s="21">
        <v>132.94</v>
      </c>
    </row>
    <row r="86" spans="1:2" x14ac:dyDescent="0.25">
      <c r="A86" s="32" t="s">
        <v>88</v>
      </c>
      <c r="B86" s="41">
        <f>SUM(B73:B85)</f>
        <v>5285607.4400000004</v>
      </c>
    </row>
    <row r="87" spans="1:2" x14ac:dyDescent="0.25">
      <c r="A87" s="32"/>
      <c r="B87" s="24"/>
    </row>
    <row r="88" spans="1:2" x14ac:dyDescent="0.25">
      <c r="A88" s="29" t="s">
        <v>59</v>
      </c>
      <c r="B88" s="29"/>
    </row>
    <row r="89" spans="1:2" x14ac:dyDescent="0.25">
      <c r="A89" s="39" t="s">
        <v>60</v>
      </c>
      <c r="B89" s="21">
        <v>0</v>
      </c>
    </row>
    <row r="90" spans="1:2" x14ac:dyDescent="0.25">
      <c r="A90" s="39" t="s">
        <v>61</v>
      </c>
      <c r="B90" s="21">
        <v>0</v>
      </c>
    </row>
    <row r="91" spans="1:2" x14ac:dyDescent="0.25">
      <c r="A91" s="36" t="s">
        <v>62</v>
      </c>
      <c r="B91" s="24">
        <v>0</v>
      </c>
    </row>
    <row r="92" spans="1:2" x14ac:dyDescent="0.25">
      <c r="A92" s="36" t="s">
        <v>63</v>
      </c>
      <c r="B92" s="24">
        <v>0</v>
      </c>
    </row>
    <row r="93" spans="1:2" x14ac:dyDescent="0.25">
      <c r="A93" s="32" t="s">
        <v>64</v>
      </c>
      <c r="B93" s="26">
        <f>B89+B90+B91+B92</f>
        <v>0</v>
      </c>
    </row>
    <row r="94" spans="1:2" x14ac:dyDescent="0.25">
      <c r="A94" s="32" t="s">
        <v>65</v>
      </c>
      <c r="B94" s="26">
        <f>B86+B93</f>
        <v>5285607.4400000004</v>
      </c>
    </row>
    <row r="95" spans="1:2" x14ac:dyDescent="0.25">
      <c r="A95" s="32"/>
      <c r="B95" s="28"/>
    </row>
    <row r="96" spans="1:2" x14ac:dyDescent="0.25">
      <c r="A96" s="34" t="s">
        <v>66</v>
      </c>
      <c r="B96" s="35"/>
    </row>
    <row r="97" spans="1:2" x14ac:dyDescent="0.25">
      <c r="A97" s="39" t="s">
        <v>67</v>
      </c>
      <c r="B97" s="42">
        <v>0</v>
      </c>
    </row>
    <row r="98" spans="1:2" x14ac:dyDescent="0.25">
      <c r="A98" s="39" t="s">
        <v>68</v>
      </c>
      <c r="B98" s="43">
        <v>0</v>
      </c>
    </row>
    <row r="99" spans="1:2" x14ac:dyDescent="0.25">
      <c r="A99" s="44" t="s">
        <v>69</v>
      </c>
      <c r="B99" s="45">
        <f>B97+B98</f>
        <v>0</v>
      </c>
    </row>
    <row r="100" spans="1:2" x14ac:dyDescent="0.25">
      <c r="A100" s="67"/>
      <c r="B100" s="67"/>
    </row>
    <row r="101" spans="1:2" x14ac:dyDescent="0.25">
      <c r="A101" s="9" t="s">
        <v>70</v>
      </c>
      <c r="B101" s="46"/>
    </row>
    <row r="102" spans="1:2" x14ac:dyDescent="0.25">
      <c r="A102" s="47" t="s">
        <v>71</v>
      </c>
      <c r="B102" s="48">
        <v>0</v>
      </c>
    </row>
    <row r="103" spans="1:2" x14ac:dyDescent="0.25">
      <c r="A103" s="47" t="s">
        <v>72</v>
      </c>
      <c r="B103" s="48"/>
    </row>
    <row r="104" spans="1:2" x14ac:dyDescent="0.25">
      <c r="A104" s="14" t="s">
        <v>15</v>
      </c>
      <c r="B104" s="48">
        <v>1239960.75</v>
      </c>
    </row>
    <row r="105" spans="1:2" x14ac:dyDescent="0.25">
      <c r="A105" s="14" t="s">
        <v>16</v>
      </c>
      <c r="B105" s="49">
        <v>29914.5</v>
      </c>
    </row>
    <row r="106" spans="1:2" x14ac:dyDescent="0.25">
      <c r="A106" s="14" t="s">
        <v>17</v>
      </c>
      <c r="B106" s="48">
        <v>0</v>
      </c>
    </row>
    <row r="107" spans="1:2" x14ac:dyDescent="0.25">
      <c r="A107" s="14" t="s">
        <v>18</v>
      </c>
      <c r="B107" s="48">
        <v>0</v>
      </c>
    </row>
    <row r="108" spans="1:2" x14ac:dyDescent="0.25">
      <c r="A108" s="47" t="s">
        <v>73</v>
      </c>
      <c r="B108" s="48"/>
    </row>
    <row r="109" spans="1:2" x14ac:dyDescent="0.25">
      <c r="A109" s="14" t="s">
        <v>20</v>
      </c>
      <c r="B109" s="49">
        <v>3040089.39</v>
      </c>
    </row>
    <row r="110" spans="1:2" x14ac:dyDescent="0.25">
      <c r="A110" s="14" t="s">
        <v>21</v>
      </c>
      <c r="B110" s="49">
        <v>173750</v>
      </c>
    </row>
    <row r="111" spans="1:2" x14ac:dyDescent="0.25">
      <c r="A111" s="14" t="s">
        <v>22</v>
      </c>
      <c r="B111" s="49">
        <v>2258828.77</v>
      </c>
    </row>
    <row r="112" spans="1:2" x14ac:dyDescent="0.25">
      <c r="A112" s="14" t="s">
        <v>23</v>
      </c>
      <c r="B112" s="49">
        <v>200.06</v>
      </c>
    </row>
    <row r="113" spans="1:2" x14ac:dyDescent="0.25">
      <c r="A113" s="44" t="s">
        <v>74</v>
      </c>
      <c r="B113" s="50">
        <f>(B34+B49)-(B94+B99)</f>
        <v>6747459.6799999969</v>
      </c>
    </row>
    <row r="114" spans="1:2" x14ac:dyDescent="0.25">
      <c r="A114" s="51" t="s">
        <v>75</v>
      </c>
      <c r="B114" s="52"/>
    </row>
    <row r="115" spans="1:2" x14ac:dyDescent="0.25">
      <c r="A115" s="53" t="s">
        <v>76</v>
      </c>
      <c r="B115" s="54"/>
    </row>
    <row r="116" spans="1:2" x14ac:dyDescent="0.25">
      <c r="A116" s="55" t="s">
        <v>77</v>
      </c>
      <c r="B116" s="50">
        <v>0</v>
      </c>
    </row>
    <row r="117" spans="1:2" x14ac:dyDescent="0.25">
      <c r="A117" s="55" t="s">
        <v>78</v>
      </c>
      <c r="B117" s="50">
        <v>0</v>
      </c>
    </row>
    <row r="118" spans="1:2" x14ac:dyDescent="0.25">
      <c r="A118" s="55" t="s">
        <v>79</v>
      </c>
      <c r="B118" s="50">
        <v>0</v>
      </c>
    </row>
    <row r="119" spans="1:2" x14ac:dyDescent="0.25">
      <c r="A119" s="53" t="s">
        <v>80</v>
      </c>
      <c r="B119" s="56">
        <f>B116+B117+B118</f>
        <v>0</v>
      </c>
    </row>
    <row r="120" spans="1:2" x14ac:dyDescent="0.25">
      <c r="A120" s="68" t="s">
        <v>81</v>
      </c>
      <c r="B120" s="68"/>
    </row>
    <row r="121" spans="1:2" ht="11.25" customHeight="1" x14ac:dyDescent="0.25">
      <c r="A121" s="68"/>
      <c r="B121" s="68"/>
    </row>
    <row r="122" spans="1:2" hidden="1" x14ac:dyDescent="0.25">
      <c r="A122" s="68"/>
      <c r="B122" s="68"/>
    </row>
    <row r="123" spans="1:2" x14ac:dyDescent="0.25">
      <c r="A123" s="57" t="s">
        <v>82</v>
      </c>
      <c r="B123" s="57"/>
    </row>
    <row r="124" spans="1:2" x14ac:dyDescent="0.25">
      <c r="A124" s="57" t="s">
        <v>83</v>
      </c>
      <c r="B124" s="57" t="s">
        <v>89</v>
      </c>
    </row>
    <row r="125" spans="1:2" x14ac:dyDescent="0.25">
      <c r="B125" s="59"/>
    </row>
  </sheetData>
  <mergeCells count="11">
    <mergeCell ref="A13:B13"/>
    <mergeCell ref="A18:B18"/>
    <mergeCell ref="B19:B20"/>
    <mergeCell ref="A100:B100"/>
    <mergeCell ref="A120:B122"/>
    <mergeCell ref="A10:B10"/>
    <mergeCell ref="A1:B1"/>
    <mergeCell ref="A2:B3"/>
    <mergeCell ref="A4:B5"/>
    <mergeCell ref="A6:B6"/>
    <mergeCell ref="A8:B8"/>
  </mergeCells>
  <pageMargins left="0.511811024" right="0.511811024" top="0.78740157499999996" bottom="0.78740157499999996" header="0.31496062000000002" footer="0.31496062000000002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2022-02-24T13:34:53Z</cp:lastPrinted>
  <dcterms:created xsi:type="dcterms:W3CDTF">2022-02-07T16:36:22Z</dcterms:created>
  <dcterms:modified xsi:type="dcterms:W3CDTF">2022-02-25T10:23:32Z</dcterms:modified>
</cp:coreProperties>
</file>