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LUZIANIA\2021\F.13_JUN2021\G.5\"/>
    </mc:Choice>
  </mc:AlternateContent>
  <xr:revisionPtr revIDLastSave="0" documentId="13_ncr:1_{8920E302-E856-476E-AE12-ED0D513F20F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lanilha 3.5.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N20" i="1"/>
  <c r="N17" i="1"/>
  <c r="N18" i="1"/>
  <c r="I19" i="1"/>
  <c r="I21" i="1" s="1"/>
  <c r="M26" i="1" l="1"/>
  <c r="M28" i="1" s="1"/>
  <c r="L26" i="1"/>
  <c r="L28" i="1" s="1"/>
  <c r="K26" i="1"/>
  <c r="K28" i="1" s="1"/>
  <c r="J26" i="1"/>
  <c r="J28" i="1" s="1"/>
  <c r="H26" i="1"/>
  <c r="H28" i="1" s="1"/>
  <c r="G26" i="1"/>
  <c r="G28" i="1" s="1"/>
  <c r="E26" i="1"/>
  <c r="D26" i="1"/>
  <c r="D28" i="1" s="1"/>
  <c r="C26" i="1"/>
  <c r="C28" i="1" s="1"/>
  <c r="B26" i="1"/>
  <c r="C23" i="1"/>
  <c r="D23" i="1" s="1"/>
  <c r="E23" i="1" s="1"/>
  <c r="F23" i="1" s="1"/>
  <c r="G23" i="1" s="1"/>
  <c r="H23" i="1" s="1"/>
  <c r="J23" i="1" s="1"/>
  <c r="K23" i="1" s="1"/>
  <c r="L23" i="1" s="1"/>
  <c r="M23" i="1" s="1"/>
  <c r="M19" i="1"/>
  <c r="M21" i="1" s="1"/>
  <c r="L19" i="1"/>
  <c r="L21" i="1" s="1"/>
  <c r="K19" i="1"/>
  <c r="K21" i="1" s="1"/>
  <c r="J19" i="1"/>
  <c r="J21" i="1" s="1"/>
  <c r="H19" i="1"/>
  <c r="H21" i="1" s="1"/>
  <c r="G19" i="1"/>
  <c r="G21" i="1" s="1"/>
  <c r="F21" i="1"/>
  <c r="C16" i="1"/>
  <c r="D16" i="1" s="1"/>
  <c r="E16" i="1" s="1"/>
  <c r="F16" i="1" s="1"/>
  <c r="G16" i="1" s="1"/>
  <c r="H16" i="1" s="1"/>
  <c r="J16" i="1" s="1"/>
  <c r="K16" i="1" s="1"/>
  <c r="L16" i="1" s="1"/>
  <c r="M16" i="1" s="1"/>
  <c r="E28" i="1" l="1"/>
  <c r="F26" i="1"/>
  <c r="F28" i="1" s="1"/>
  <c r="N21" i="1"/>
  <c r="N19" i="1"/>
  <c r="B28" i="1"/>
  <c r="N28" i="1" l="1"/>
  <c r="N26" i="1"/>
</calcChain>
</file>

<file path=xl/sharedStrings.xml><?xml version="1.0" encoding="utf-8"?>
<sst xmlns="http://schemas.openxmlformats.org/spreadsheetml/2006/main" count="43" uniqueCount="18">
  <si>
    <t>PLANILHA DE ORÇAMENTO DA ENTIDADE INDIVIDUALIZADO POR CONTRATO DE GESTÃO</t>
  </si>
  <si>
    <t>DESCRIÇÃO</t>
  </si>
  <si>
    <t>PESSOAL (A)</t>
  </si>
  <si>
    <t>INSUMOS E DESPESAS GERAIS (B)</t>
  </si>
  <si>
    <t>SUBTOTAL (C) = A + B</t>
  </si>
  <si>
    <t>INVESTIMENTO (D)</t>
  </si>
  <si>
    <t>TOTAL (C + D)</t>
  </si>
  <si>
    <t>Organização Social: Instituto de Medicina, Estudos e Desenvolvimento - IMED</t>
  </si>
  <si>
    <t>N/A</t>
  </si>
  <si>
    <t>Unidade gerida: Hospital Regional de Luziânia</t>
  </si>
  <si>
    <t>Acumulado de 2020</t>
  </si>
  <si>
    <t>Acumulado de 2021</t>
  </si>
  <si>
    <t>Fundamento legal: Item 8, anexo II da Resolução Normativa nº 013/2017 TCE-GO - Art. 6º, §3º, III da Lei Estadual n° 18.025/2013</t>
  </si>
  <si>
    <t>Contrato de Gestão nº27/2020 - SES/GO // 03/2021 - SES/GO // 47/2021 - SES/GO</t>
  </si>
  <si>
    <t>Valor do repasse mensal do Contrato de Gestão: R$ 3.666.291,73 // R$ 3.467.794,54 //  R$ 7.305.198,00</t>
  </si>
  <si>
    <t>Vigência do Contrato de Gestão / Termo Aditivo: 18 de maio de 2020 // 02 de julho de 2021 // 02 de janeiro de 2022</t>
  </si>
  <si>
    <t>LUZIANIA, 31 DE JULHO DE 2021</t>
  </si>
  <si>
    <t>ASSINATURA DO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</si>
</sst>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/yyyy"/>
    <numFmt numFmtId="165" formatCode="[$R$ -416]#,##0.00"/>
  </numFmts>
  <fonts count="8" x14ac:knownFonts="1">
    <font>
      <sz val="10"/>
      <color rgb="FF000000"/>
      <name val="Arial"/>
      <charset val="1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8761D"/>
        <bgColor rgb="FF339966"/>
      </patternFill>
    </fill>
    <fill>
      <patternFill patternType="solid">
        <fgColor rgb="FF93C47D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165" fontId="0" fillId="3" borderId="2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left"/>
    </xf>
    <xf numFmtId="0" fontId="0" fillId="4" borderId="0" xfId="0" applyFont="1" applyFill="1" applyAlignment="1"/>
    <xf numFmtId="0" fontId="0" fillId="4" borderId="0" xfId="0" applyFill="1"/>
    <xf numFmtId="0" fontId="1" fillId="4" borderId="0" xfId="0" applyFont="1" applyFill="1" applyAlignment="1">
      <alignment horizontal="left"/>
    </xf>
    <xf numFmtId="0" fontId="2" fillId="4" borderId="0" xfId="0" applyFont="1" applyFill="1" applyAlignment="1"/>
    <xf numFmtId="0" fontId="0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43" fontId="0" fillId="4" borderId="0" xfId="1" applyFont="1" applyFill="1" applyAlignment="1"/>
    <xf numFmtId="0" fontId="0" fillId="5" borderId="0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/>
    </xf>
    <xf numFmtId="0" fontId="7" fillId="4" borderId="0" xfId="0" applyFont="1" applyFill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38761D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76200</xdr:rowOff>
    </xdr:from>
    <xdr:to>
      <xdr:col>3</xdr:col>
      <xdr:colOff>723900</xdr:colOff>
      <xdr:row>3</xdr:row>
      <xdr:rowOff>84455</xdr:rowOff>
    </xdr:to>
    <xdr:pic>
      <xdr:nvPicPr>
        <xdr:cNvPr id="3" name="Imagem 2" descr="Uma imagem contendo objeto, relógio&#10;&#10;Descrição gerada automaticamente">
          <a:extLst>
            <a:ext uri="{FF2B5EF4-FFF2-40B4-BE49-F238E27FC236}">
              <a16:creationId xmlns:a16="http://schemas.microsoft.com/office/drawing/2014/main" id="{4743106D-8840-4288-B375-E8A5C84322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48025" y="76200"/>
          <a:ext cx="1666875" cy="494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1905</xdr:colOff>
      <xdr:row>3</xdr:row>
      <xdr:rowOff>160655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A0832-AA18-40E0-87CB-4076353F243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96025" y="0"/>
          <a:ext cx="1744980" cy="646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1811020</xdr:colOff>
      <xdr:row>3</xdr:row>
      <xdr:rowOff>76200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90EBA33-A5C3-459E-8E9C-285B2B660D73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 bwMode="auto">
        <a:xfrm>
          <a:off x="142875" y="95250"/>
          <a:ext cx="166814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41"/>
  <sheetViews>
    <sheetView tabSelected="1" topLeftCell="E1" zoomScaleNormal="100" workbookViewId="0">
      <selection activeCell="A41" sqref="A1:N41"/>
    </sheetView>
  </sheetViews>
  <sheetFormatPr defaultRowHeight="12.75" x14ac:dyDescent="0.2"/>
  <cols>
    <col min="1" max="1" width="34" style="10" customWidth="1"/>
    <col min="2" max="13" width="14.42578125" style="10" customWidth="1"/>
    <col min="14" max="14" width="20.5703125" style="10" customWidth="1"/>
    <col min="15" max="1026" width="14.42578125" style="10" customWidth="1"/>
    <col min="1027" max="16384" width="9.140625" style="11"/>
  </cols>
  <sheetData>
    <row r="1" spans="1:14" x14ac:dyDescent="0.2">
      <c r="A1" s="9"/>
    </row>
    <row r="2" spans="1:14" x14ac:dyDescent="0.2">
      <c r="A2" s="9"/>
    </row>
    <row r="3" spans="1:14" x14ac:dyDescent="0.2">
      <c r="A3" s="9"/>
    </row>
    <row r="4" spans="1:14" x14ac:dyDescent="0.2">
      <c r="A4" s="9"/>
    </row>
    <row r="5" spans="1:14" x14ac:dyDescent="0.2">
      <c r="A5" s="9"/>
    </row>
    <row r="6" spans="1:14" x14ac:dyDescent="0.2">
      <c r="A6" s="9"/>
    </row>
    <row r="7" spans="1:14" x14ac:dyDescent="0.2">
      <c r="A7" s="17" t="s">
        <v>7</v>
      </c>
      <c r="B7" s="17"/>
      <c r="C7" s="17"/>
      <c r="D7" s="17"/>
      <c r="E7" s="17"/>
      <c r="F7" s="17"/>
      <c r="G7" s="17"/>
    </row>
    <row r="8" spans="1:14" x14ac:dyDescent="0.2">
      <c r="A8" s="17" t="s">
        <v>9</v>
      </c>
      <c r="B8" s="17"/>
      <c r="C8" s="17"/>
      <c r="D8" s="17"/>
      <c r="E8" s="17"/>
      <c r="F8" s="17"/>
      <c r="G8" s="17"/>
    </row>
    <row r="9" spans="1:14" x14ac:dyDescent="0.2">
      <c r="A9" s="18" t="s">
        <v>13</v>
      </c>
      <c r="B9" s="17"/>
      <c r="C9" s="17"/>
      <c r="D9" s="17"/>
      <c r="E9" s="17"/>
      <c r="F9" s="17"/>
      <c r="G9" s="17"/>
      <c r="I9" s="16"/>
    </row>
    <row r="10" spans="1:14" x14ac:dyDescent="0.2">
      <c r="A10" s="18" t="s">
        <v>15</v>
      </c>
      <c r="B10" s="17"/>
      <c r="C10" s="17"/>
      <c r="D10" s="17"/>
      <c r="E10" s="17"/>
      <c r="F10" s="17"/>
      <c r="G10" s="17"/>
    </row>
    <row r="11" spans="1:14" x14ac:dyDescent="0.2">
      <c r="A11" s="18" t="s">
        <v>14</v>
      </c>
      <c r="B11" s="17"/>
      <c r="C11" s="17"/>
      <c r="D11" s="17"/>
      <c r="E11" s="17"/>
      <c r="F11" s="17"/>
      <c r="G11" s="17"/>
    </row>
    <row r="12" spans="1:14" x14ac:dyDescent="0.2">
      <c r="A12" s="14"/>
      <c r="B12" s="14"/>
      <c r="C12" s="14"/>
      <c r="D12" s="14"/>
      <c r="E12" s="14"/>
      <c r="F12" s="14"/>
      <c r="G12" s="14"/>
    </row>
    <row r="13" spans="1:14" x14ac:dyDescent="0.2">
      <c r="A13" s="15" t="s">
        <v>12</v>
      </c>
      <c r="B13" s="14"/>
      <c r="C13" s="14"/>
      <c r="D13" s="14"/>
      <c r="E13" s="14"/>
      <c r="F13" s="14"/>
      <c r="G13" s="14"/>
    </row>
    <row r="14" spans="1:14" x14ac:dyDescent="0.2">
      <c r="A14" s="12"/>
    </row>
    <row r="15" spans="1:14" x14ac:dyDescent="0.2">
      <c r="A15" s="13" t="s">
        <v>0</v>
      </c>
    </row>
    <row r="16" spans="1:14" x14ac:dyDescent="0.2">
      <c r="A16" s="1" t="s">
        <v>1</v>
      </c>
      <c r="B16" s="2">
        <v>43831</v>
      </c>
      <c r="C16" s="2">
        <f t="shared" ref="C16:M16" si="0">B16+35</f>
        <v>43866</v>
      </c>
      <c r="D16" s="2">
        <f t="shared" si="0"/>
        <v>43901</v>
      </c>
      <c r="E16" s="2">
        <f t="shared" si="0"/>
        <v>43936</v>
      </c>
      <c r="F16" s="2">
        <f t="shared" si="0"/>
        <v>43971</v>
      </c>
      <c r="G16" s="2">
        <f t="shared" si="0"/>
        <v>44006</v>
      </c>
      <c r="H16" s="2">
        <f t="shared" si="0"/>
        <v>44041</v>
      </c>
      <c r="I16" s="2">
        <v>44044</v>
      </c>
      <c r="J16" s="2">
        <f>H16+35</f>
        <v>44076</v>
      </c>
      <c r="K16" s="2">
        <f t="shared" si="0"/>
        <v>44111</v>
      </c>
      <c r="L16" s="2">
        <f t="shared" si="0"/>
        <v>44146</v>
      </c>
      <c r="M16" s="2">
        <f t="shared" si="0"/>
        <v>44181</v>
      </c>
      <c r="N16" s="1" t="s">
        <v>10</v>
      </c>
    </row>
    <row r="17" spans="1:14" x14ac:dyDescent="0.2">
      <c r="A17" s="3" t="s">
        <v>2</v>
      </c>
      <c r="B17" s="4" t="s">
        <v>8</v>
      </c>
      <c r="C17" s="4" t="s">
        <v>8</v>
      </c>
      <c r="D17" s="4" t="s">
        <v>8</v>
      </c>
      <c r="E17" s="4" t="s">
        <v>8</v>
      </c>
      <c r="F17" s="4">
        <v>685876.9</v>
      </c>
      <c r="G17" s="4">
        <v>1469736.21</v>
      </c>
      <c r="H17" s="4">
        <v>1469736.21</v>
      </c>
      <c r="I17" s="4">
        <v>1469736.21</v>
      </c>
      <c r="J17" s="4">
        <v>1469736.21</v>
      </c>
      <c r="K17" s="4">
        <v>1469736.21</v>
      </c>
      <c r="L17" s="4">
        <v>1469736.21</v>
      </c>
      <c r="M17" s="4">
        <v>1469736.21</v>
      </c>
      <c r="N17" s="4">
        <f>SUM(B17:M17)</f>
        <v>10974030.370000001</v>
      </c>
    </row>
    <row r="18" spans="1:14" x14ac:dyDescent="0.2">
      <c r="A18" s="3" t="s">
        <v>3</v>
      </c>
      <c r="B18" s="4" t="s">
        <v>8</v>
      </c>
      <c r="C18" s="4" t="s">
        <v>8</v>
      </c>
      <c r="D18" s="4" t="s">
        <v>8</v>
      </c>
      <c r="E18" s="4" t="s">
        <v>8</v>
      </c>
      <c r="F18" s="4">
        <v>1024592.58</v>
      </c>
      <c r="G18" s="4">
        <v>2195555.52</v>
      </c>
      <c r="H18" s="4">
        <v>2195555.52</v>
      </c>
      <c r="I18" s="4">
        <v>2195555.52</v>
      </c>
      <c r="J18" s="4">
        <v>2195555.52</v>
      </c>
      <c r="K18" s="4">
        <v>2195555.52</v>
      </c>
      <c r="L18" s="4">
        <v>2195555.52</v>
      </c>
      <c r="M18" s="4">
        <v>2195555.52</v>
      </c>
      <c r="N18" s="4">
        <f>SUM(B18:M18)</f>
        <v>16393481.219999999</v>
      </c>
    </row>
    <row r="19" spans="1:14" x14ac:dyDescent="0.2">
      <c r="A19" s="5" t="s">
        <v>4</v>
      </c>
      <c r="B19" s="6" t="s">
        <v>8</v>
      </c>
      <c r="C19" s="6" t="s">
        <v>8</v>
      </c>
      <c r="D19" s="6" t="s">
        <v>8</v>
      </c>
      <c r="E19" s="6" t="s">
        <v>8</v>
      </c>
      <c r="F19" s="6">
        <f>F17+F18</f>
        <v>1710469.48</v>
      </c>
      <c r="G19" s="6">
        <f t="shared" ref="G19:M19" si="1">G17+G18</f>
        <v>3665291.73</v>
      </c>
      <c r="H19" s="6">
        <f t="shared" si="1"/>
        <v>3665291.73</v>
      </c>
      <c r="I19" s="6">
        <f t="shared" si="1"/>
        <v>3665291.73</v>
      </c>
      <c r="J19" s="6">
        <f t="shared" si="1"/>
        <v>3665291.73</v>
      </c>
      <c r="K19" s="6">
        <f t="shared" si="1"/>
        <v>3665291.73</v>
      </c>
      <c r="L19" s="6">
        <f t="shared" si="1"/>
        <v>3665291.73</v>
      </c>
      <c r="M19" s="6">
        <f t="shared" si="1"/>
        <v>3665291.73</v>
      </c>
      <c r="N19" s="6">
        <f>SUM(B19:M19)</f>
        <v>27367511.59</v>
      </c>
    </row>
    <row r="20" spans="1:14" x14ac:dyDescent="0.2">
      <c r="A20" s="3" t="s">
        <v>5</v>
      </c>
      <c r="B20" s="4" t="s">
        <v>8</v>
      </c>
      <c r="C20" s="4" t="s">
        <v>8</v>
      </c>
      <c r="D20" s="4" t="s">
        <v>8</v>
      </c>
      <c r="E20" s="4" t="s">
        <v>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f>SUM(B20:M20)</f>
        <v>0</v>
      </c>
    </row>
    <row r="21" spans="1:14" x14ac:dyDescent="0.2">
      <c r="A21" s="7" t="s">
        <v>6</v>
      </c>
      <c r="B21" s="8" t="s">
        <v>8</v>
      </c>
      <c r="C21" s="8" t="s">
        <v>8</v>
      </c>
      <c r="D21" s="8" t="s">
        <v>8</v>
      </c>
      <c r="E21" s="8" t="s">
        <v>8</v>
      </c>
      <c r="F21" s="8">
        <f t="shared" ref="F21:M21" si="2">F19+F20</f>
        <v>1710469.48</v>
      </c>
      <c r="G21" s="8">
        <f t="shared" si="2"/>
        <v>3665291.73</v>
      </c>
      <c r="H21" s="8">
        <f t="shared" si="2"/>
        <v>3665291.73</v>
      </c>
      <c r="I21" s="8">
        <f t="shared" si="2"/>
        <v>3665291.73</v>
      </c>
      <c r="J21" s="8">
        <f t="shared" si="2"/>
        <v>3665291.73</v>
      </c>
      <c r="K21" s="8">
        <f t="shared" si="2"/>
        <v>3665291.73</v>
      </c>
      <c r="L21" s="8">
        <f t="shared" si="2"/>
        <v>3665291.73</v>
      </c>
      <c r="M21" s="8">
        <f t="shared" si="2"/>
        <v>3665291.73</v>
      </c>
      <c r="N21" s="8">
        <f>SUM(B21:M21)</f>
        <v>27367511.59</v>
      </c>
    </row>
    <row r="23" spans="1:14" x14ac:dyDescent="0.2">
      <c r="A23" s="1" t="s">
        <v>1</v>
      </c>
      <c r="B23" s="2">
        <v>44197</v>
      </c>
      <c r="C23" s="2">
        <f t="shared" ref="C23:M23" si="3">B23+35</f>
        <v>44232</v>
      </c>
      <c r="D23" s="2">
        <f t="shared" si="3"/>
        <v>44267</v>
      </c>
      <c r="E23" s="2">
        <f t="shared" si="3"/>
        <v>44302</v>
      </c>
      <c r="F23" s="2">
        <f t="shared" si="3"/>
        <v>44337</v>
      </c>
      <c r="G23" s="2">
        <f t="shared" si="3"/>
        <v>44372</v>
      </c>
      <c r="H23" s="2">
        <f t="shared" si="3"/>
        <v>44407</v>
      </c>
      <c r="I23" s="2">
        <v>44409</v>
      </c>
      <c r="J23" s="2">
        <f>H23+35</f>
        <v>44442</v>
      </c>
      <c r="K23" s="2">
        <f t="shared" si="3"/>
        <v>44477</v>
      </c>
      <c r="L23" s="2">
        <f t="shared" si="3"/>
        <v>44512</v>
      </c>
      <c r="M23" s="2">
        <f t="shared" si="3"/>
        <v>44547</v>
      </c>
      <c r="N23" s="1" t="s">
        <v>11</v>
      </c>
    </row>
    <row r="24" spans="1:14" x14ac:dyDescent="0.2">
      <c r="A24" s="3" t="s">
        <v>2</v>
      </c>
      <c r="B24" s="4">
        <v>1390542.3</v>
      </c>
      <c r="C24" s="4">
        <v>1611668.4</v>
      </c>
      <c r="D24" s="4">
        <v>998656</v>
      </c>
      <c r="E24" s="4">
        <v>2269449.09</v>
      </c>
      <c r="F24" s="4">
        <v>2269449.09</v>
      </c>
      <c r="G24" s="4"/>
      <c r="H24" s="4"/>
      <c r="I24" s="4"/>
      <c r="J24" s="4"/>
      <c r="K24" s="4"/>
      <c r="L24" s="4"/>
      <c r="M24" s="4"/>
      <c r="N24" s="3"/>
    </row>
    <row r="25" spans="1:14" x14ac:dyDescent="0.2">
      <c r="A25" s="3" t="s">
        <v>3</v>
      </c>
      <c r="B25" s="4">
        <v>2077252.24</v>
      </c>
      <c r="C25" s="4">
        <v>2407579.9700000002</v>
      </c>
      <c r="D25" s="4">
        <v>3187497.04</v>
      </c>
      <c r="E25" s="4">
        <v>3390201.22</v>
      </c>
      <c r="F25" s="4">
        <v>3390201.22</v>
      </c>
      <c r="G25" s="4"/>
      <c r="H25" s="4"/>
      <c r="I25" s="4"/>
      <c r="J25" s="4"/>
      <c r="K25" s="4"/>
      <c r="L25" s="4"/>
      <c r="M25" s="4"/>
      <c r="N25" s="3"/>
    </row>
    <row r="26" spans="1:14" x14ac:dyDescent="0.2">
      <c r="A26" s="5" t="s">
        <v>4</v>
      </c>
      <c r="B26" s="6">
        <f t="shared" ref="B26:M26" si="4">B24+B25</f>
        <v>3467794.54</v>
      </c>
      <c r="C26" s="6">
        <f t="shared" si="4"/>
        <v>4019248.37</v>
      </c>
      <c r="D26" s="6">
        <f t="shared" si="4"/>
        <v>4186153.04</v>
      </c>
      <c r="E26" s="6">
        <f t="shared" si="4"/>
        <v>5659650.3100000005</v>
      </c>
      <c r="F26" s="6">
        <f t="shared" si="4"/>
        <v>5659650.3100000005</v>
      </c>
      <c r="G26" s="6">
        <f t="shared" si="4"/>
        <v>0</v>
      </c>
      <c r="H26" s="6">
        <f t="shared" si="4"/>
        <v>0</v>
      </c>
      <c r="I26" s="6"/>
      <c r="J26" s="6">
        <f t="shared" si="4"/>
        <v>0</v>
      </c>
      <c r="K26" s="6">
        <f t="shared" si="4"/>
        <v>0</v>
      </c>
      <c r="L26" s="6">
        <f t="shared" si="4"/>
        <v>0</v>
      </c>
      <c r="M26" s="6">
        <f t="shared" si="4"/>
        <v>0</v>
      </c>
      <c r="N26" s="6">
        <f>SUM(B26:M26)</f>
        <v>22992496.57</v>
      </c>
    </row>
    <row r="27" spans="1:14" x14ac:dyDescent="0.2">
      <c r="A27" s="3" t="s">
        <v>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3"/>
    </row>
    <row r="28" spans="1:14" x14ac:dyDescent="0.2">
      <c r="A28" s="7" t="s">
        <v>6</v>
      </c>
      <c r="B28" s="8">
        <f t="shared" ref="B28:M28" si="5">B26+B27</f>
        <v>3467794.54</v>
      </c>
      <c r="C28" s="8">
        <f t="shared" si="5"/>
        <v>4019248.37</v>
      </c>
      <c r="D28" s="8">
        <f t="shared" si="5"/>
        <v>4186153.04</v>
      </c>
      <c r="E28" s="8">
        <f t="shared" si="5"/>
        <v>5659650.3100000005</v>
      </c>
      <c r="F28" s="8">
        <f t="shared" si="5"/>
        <v>5659650.3100000005</v>
      </c>
      <c r="G28" s="8">
        <f t="shared" si="5"/>
        <v>0</v>
      </c>
      <c r="H28" s="8">
        <f t="shared" si="5"/>
        <v>0</v>
      </c>
      <c r="I28" s="8"/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>SUM(B28:M28)</f>
        <v>22992496.57</v>
      </c>
    </row>
    <row r="30" spans="1:14" x14ac:dyDescent="0.2">
      <c r="A30" s="13" t="s">
        <v>16</v>
      </c>
    </row>
    <row r="31" spans="1:14" x14ac:dyDescent="0.2">
      <c r="A31" s="19"/>
    </row>
    <row r="32" spans="1:14" x14ac:dyDescent="0.2">
      <c r="A32" s="19"/>
    </row>
    <row r="33" spans="1:1" x14ac:dyDescent="0.2">
      <c r="A33" s="19"/>
    </row>
    <row r="34" spans="1:1" x14ac:dyDescent="0.2">
      <c r="A34" s="19"/>
    </row>
    <row r="35" spans="1:1" x14ac:dyDescent="0.2">
      <c r="A35" s="19"/>
    </row>
    <row r="36" spans="1:1" x14ac:dyDescent="0.2">
      <c r="A36" s="19"/>
    </row>
    <row r="37" spans="1:1" x14ac:dyDescent="0.2">
      <c r="A37" s="19"/>
    </row>
    <row r="38" spans="1:1" x14ac:dyDescent="0.2">
      <c r="A38" s="19"/>
    </row>
    <row r="39" spans="1:1" x14ac:dyDescent="0.2">
      <c r="A39" s="19"/>
    </row>
    <row r="40" spans="1:1" x14ac:dyDescent="0.2">
      <c r="A40" s="19"/>
    </row>
    <row r="41" spans="1:1" x14ac:dyDescent="0.2">
      <c r="A41" s="19" t="s">
        <v>17</v>
      </c>
    </row>
  </sheetData>
  <mergeCells count="5">
    <mergeCell ref="A7:G7"/>
    <mergeCell ref="A8:G8"/>
    <mergeCell ref="A9:G9"/>
    <mergeCell ref="A10:G10"/>
    <mergeCell ref="A11:G11"/>
  </mergeCells>
  <pageMargins left="0.51180555555555496" right="0.51180555555555496" top="0.78749999999999998" bottom="0.78749999999999998" header="0.51180555555555496" footer="0.51180555555555496"/>
  <pageSetup paperSize="9" scale="61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3.5.1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Alexandre Momonuki</dc:creator>
  <dc:description/>
  <cp:lastModifiedBy>lsvrv</cp:lastModifiedBy>
  <cp:revision>0</cp:revision>
  <cp:lastPrinted>2021-08-06T19:13:46Z</cp:lastPrinted>
  <dcterms:created xsi:type="dcterms:W3CDTF">2021-01-07T13:18:34Z</dcterms:created>
  <dcterms:modified xsi:type="dcterms:W3CDTF">2021-08-06T19:13:49Z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