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olo\Desktop\Orçamentos\Novo orçamento\"/>
    </mc:Choice>
  </mc:AlternateContent>
  <xr:revisionPtr revIDLastSave="0" documentId="13_ncr:1_{0AAFD899-ECA3-4738-A1F7-07E3CCD47111}" xr6:coauthVersionLast="46" xr6:coauthVersionMax="46" xr10:uidLastSave="{00000000-0000-0000-0000-000000000000}"/>
  <bookViews>
    <workbookView xWindow="0" yWindow="0" windowWidth="20490" windowHeight="10920" tabRatio="500" xr2:uid="{00000000-000D-0000-FFFF-FFFF00000000}"/>
  </bookViews>
  <sheets>
    <sheet name="Planilha 3.5.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14" i="1" l="1"/>
  <c r="T16" i="1" s="1"/>
  <c r="N18" i="1"/>
  <c r="N15" i="1"/>
  <c r="N16" i="1"/>
  <c r="T15" i="1" l="1"/>
  <c r="M24" i="1"/>
  <c r="M26" i="1" s="1"/>
  <c r="L24" i="1"/>
  <c r="L26" i="1" s="1"/>
  <c r="K24" i="1"/>
  <c r="K26" i="1" s="1"/>
  <c r="J24" i="1"/>
  <c r="J26" i="1" s="1"/>
  <c r="H24" i="1"/>
  <c r="H26" i="1" s="1"/>
  <c r="G24" i="1"/>
  <c r="G26" i="1" s="1"/>
  <c r="F24" i="1"/>
  <c r="F26" i="1" s="1"/>
  <c r="E24" i="1"/>
  <c r="E26" i="1" s="1"/>
  <c r="D24" i="1"/>
  <c r="D26" i="1" s="1"/>
  <c r="C24" i="1"/>
  <c r="C26" i="1" s="1"/>
  <c r="B24" i="1"/>
  <c r="C21" i="1"/>
  <c r="D21" i="1" s="1"/>
  <c r="E21" i="1" s="1"/>
  <c r="F21" i="1" s="1"/>
  <c r="G21" i="1" s="1"/>
  <c r="H21" i="1" s="1"/>
  <c r="J21" i="1" s="1"/>
  <c r="K21" i="1" s="1"/>
  <c r="L21" i="1" s="1"/>
  <c r="M21" i="1" s="1"/>
  <c r="M17" i="1"/>
  <c r="M19" i="1" s="1"/>
  <c r="L17" i="1"/>
  <c r="L19" i="1" s="1"/>
  <c r="K17" i="1"/>
  <c r="K19" i="1" s="1"/>
  <c r="J17" i="1"/>
  <c r="J19" i="1" s="1"/>
  <c r="C14" i="1"/>
  <c r="D14" i="1" s="1"/>
  <c r="E14" i="1" s="1"/>
  <c r="F14" i="1" s="1"/>
  <c r="G14" i="1" s="1"/>
  <c r="H14" i="1" s="1"/>
  <c r="J14" i="1" s="1"/>
  <c r="K14" i="1" s="1"/>
  <c r="L14" i="1" s="1"/>
  <c r="M14" i="1" s="1"/>
  <c r="N19" i="1" l="1"/>
  <c r="N24" i="1"/>
  <c r="N17" i="1"/>
  <c r="B26" i="1"/>
  <c r="N26" i="1" s="1"/>
</calcChain>
</file>

<file path=xl/sharedStrings.xml><?xml version="1.0" encoding="utf-8"?>
<sst xmlns="http://schemas.openxmlformats.org/spreadsheetml/2006/main" count="60" uniqueCount="15">
  <si>
    <t>PLANILHA DE ORÇAMENTO DA ENTIDADE INDIVIDUALIZADO POR CONTRATO DE GESTÃO</t>
  </si>
  <si>
    <t>DESCRIÇÃO</t>
  </si>
  <si>
    <t>PESSOAL (A)</t>
  </si>
  <si>
    <t>INSUMOS E DESPESAS GERAIS (B)</t>
  </si>
  <si>
    <t>SUBTOTAL (C) = A + B</t>
  </si>
  <si>
    <t>INVESTIMENTO (D)</t>
  </si>
  <si>
    <t>TOTAL (C + D)</t>
  </si>
  <si>
    <t>Organização Social: Instituto de Medicina, Estudos e Desenvolvimento - IMED</t>
  </si>
  <si>
    <t>N/A</t>
  </si>
  <si>
    <t>Acumulado de 2020</t>
  </si>
  <si>
    <t>Acumulado de 2021</t>
  </si>
  <si>
    <t>Unidade gerida: Hospital Regional de São Luís de Montes Belos Dr Geraldo Landó</t>
  </si>
  <si>
    <t>Contrato de Gestão nº 50/2020 - SES/GO</t>
  </si>
  <si>
    <r>
      <t xml:space="preserve">Vigência do Contrato de Gestão / Termo Aditivo: </t>
    </r>
    <r>
      <rPr>
        <sz val="10"/>
        <rFont val="Arial"/>
        <family val="2"/>
      </rPr>
      <t>18 de outubro de 2020</t>
    </r>
  </si>
  <si>
    <t>Valor do repasse mensal do Contrato de Gestão: R$ 2.954,027,51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</si>
</sst>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[$R$ -416]#,##0.00"/>
  </numFmts>
  <fonts count="6" x14ac:knownFonts="1">
    <font>
      <sz val="10"/>
      <color rgb="FF000000"/>
      <name val="Arial"/>
      <charset val="1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8761D"/>
        <bgColor rgb="FF339966"/>
      </patternFill>
    </fill>
    <fill>
      <patternFill patternType="solid">
        <fgColor rgb="FF93C47D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165" fontId="0" fillId="3" borderId="0" xfId="0" applyNumberFormat="1" applyFont="1" applyFill="1" applyAlignment="1">
      <alignment horizontal="center"/>
    </xf>
    <xf numFmtId="0" fontId="4" fillId="3" borderId="5" xfId="0" applyFont="1" applyFill="1" applyBorder="1" applyAlignment="1">
      <alignment horizontal="center"/>
    </xf>
    <xf numFmtId="165" fontId="0" fillId="3" borderId="5" xfId="0" applyNumberFormat="1" applyFont="1" applyFill="1" applyBorder="1" applyAlignment="1">
      <alignment horizontal="center"/>
    </xf>
    <xf numFmtId="0" fontId="0" fillId="4" borderId="0" xfId="0" applyFont="1" applyFill="1" applyAlignment="1">
      <alignment horizontal="left"/>
    </xf>
    <xf numFmtId="0" fontId="0" fillId="4" borderId="0" xfId="0" applyFont="1" applyFill="1" applyAlignment="1"/>
    <xf numFmtId="0" fontId="0" fillId="4" borderId="0" xfId="0" applyFill="1"/>
    <xf numFmtId="0" fontId="1" fillId="4" borderId="0" xfId="0" applyFont="1" applyFill="1" applyAlignment="1">
      <alignment horizontal="left"/>
    </xf>
    <xf numFmtId="0" fontId="2" fillId="4" borderId="0" xfId="0" applyFont="1" applyFill="1" applyAlignment="1"/>
    <xf numFmtId="0" fontId="4" fillId="4" borderId="0" xfId="0" applyFont="1" applyFill="1" applyAlignment="1"/>
    <xf numFmtId="4" fontId="0" fillId="4" borderId="0" xfId="0" applyNumberFormat="1" applyFont="1" applyFill="1" applyAlignment="1"/>
    <xf numFmtId="0" fontId="0" fillId="5" borderId="1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0" fillId="5" borderId="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47625</xdr:rowOff>
    </xdr:from>
    <xdr:to>
      <xdr:col>3</xdr:col>
      <xdr:colOff>742950</xdr:colOff>
      <xdr:row>3</xdr:row>
      <xdr:rowOff>55880</xdr:rowOff>
    </xdr:to>
    <xdr:pic>
      <xdr:nvPicPr>
        <xdr:cNvPr id="3" name="Imagem 2" descr="Uma imagem contendo objeto, relógio&#10;&#10;Descrição gerada automaticamente">
          <a:extLst>
            <a:ext uri="{FF2B5EF4-FFF2-40B4-BE49-F238E27FC236}">
              <a16:creationId xmlns:a16="http://schemas.microsoft.com/office/drawing/2014/main" id="{4743106D-8840-4288-B375-E8A5C84322F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7075" y="47625"/>
          <a:ext cx="1666875" cy="494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180975</xdr:colOff>
      <xdr:row>0</xdr:row>
      <xdr:rowOff>0</xdr:rowOff>
    </xdr:from>
    <xdr:to>
      <xdr:col>7</xdr:col>
      <xdr:colOff>1905</xdr:colOff>
      <xdr:row>3</xdr:row>
      <xdr:rowOff>160655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EAA0832-AA18-40E0-87CB-4076353F243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96025" y="0"/>
          <a:ext cx="1744980" cy="6464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1897380</xdr:colOff>
      <xdr:row>4</xdr:row>
      <xdr:rowOff>16510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2563870-C45C-4EE2-BA18-2113C7BE831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849755" cy="616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28"/>
  <sheetViews>
    <sheetView tabSelected="1" topLeftCell="A4" zoomScaleNormal="100" workbookViewId="0">
      <selection activeCell="B22" sqref="B22:D23"/>
    </sheetView>
  </sheetViews>
  <sheetFormatPr defaultRowHeight="12.75" x14ac:dyDescent="0.2"/>
  <cols>
    <col min="1" max="1" width="34" style="10" customWidth="1"/>
    <col min="2" max="13" width="14.42578125" style="10" customWidth="1"/>
    <col min="14" max="14" width="20.5703125" style="10" customWidth="1"/>
    <col min="15" max="1026" width="14.42578125" style="10" customWidth="1"/>
    <col min="1027" max="16384" width="9.140625" style="11"/>
  </cols>
  <sheetData>
    <row r="1" spans="1:20" x14ac:dyDescent="0.2">
      <c r="A1" s="9"/>
    </row>
    <row r="2" spans="1:20" x14ac:dyDescent="0.2">
      <c r="A2" s="9"/>
    </row>
    <row r="3" spans="1:20" x14ac:dyDescent="0.2">
      <c r="A3" s="9"/>
    </row>
    <row r="4" spans="1:20" x14ac:dyDescent="0.2">
      <c r="A4" s="9"/>
    </row>
    <row r="5" spans="1:20" x14ac:dyDescent="0.2">
      <c r="A5" s="9"/>
    </row>
    <row r="6" spans="1:20" x14ac:dyDescent="0.2">
      <c r="A6" s="9"/>
    </row>
    <row r="7" spans="1:20" x14ac:dyDescent="0.2">
      <c r="A7" s="16" t="s">
        <v>7</v>
      </c>
      <c r="B7" s="16"/>
      <c r="C7" s="16"/>
      <c r="D7" s="16"/>
      <c r="E7" s="16"/>
      <c r="F7" s="16"/>
      <c r="G7" s="16"/>
    </row>
    <row r="8" spans="1:20" x14ac:dyDescent="0.2">
      <c r="A8" s="17" t="s">
        <v>11</v>
      </c>
      <c r="B8" s="17"/>
      <c r="C8" s="17"/>
      <c r="D8" s="17"/>
      <c r="E8" s="17"/>
      <c r="F8" s="17"/>
      <c r="G8" s="17"/>
    </row>
    <row r="9" spans="1:20" x14ac:dyDescent="0.2">
      <c r="A9" s="17" t="s">
        <v>12</v>
      </c>
      <c r="B9" s="17"/>
      <c r="C9" s="17"/>
      <c r="D9" s="17"/>
      <c r="E9" s="17"/>
      <c r="F9" s="17"/>
      <c r="G9" s="17"/>
    </row>
    <row r="10" spans="1:20" x14ac:dyDescent="0.2">
      <c r="A10" s="18" t="s">
        <v>13</v>
      </c>
      <c r="B10" s="17"/>
      <c r="C10" s="17"/>
      <c r="D10" s="17"/>
      <c r="E10" s="17"/>
      <c r="F10" s="17"/>
      <c r="G10" s="17"/>
    </row>
    <row r="11" spans="1:20" x14ac:dyDescent="0.2">
      <c r="A11" s="19" t="s">
        <v>14</v>
      </c>
      <c r="B11" s="20"/>
      <c r="C11" s="20"/>
      <c r="D11" s="20"/>
      <c r="E11" s="20"/>
      <c r="F11" s="20"/>
      <c r="G11" s="20"/>
    </row>
    <row r="12" spans="1:20" x14ac:dyDescent="0.2">
      <c r="A12" s="12"/>
    </row>
    <row r="13" spans="1:20" x14ac:dyDescent="0.2">
      <c r="A13" s="13" t="s">
        <v>0</v>
      </c>
    </row>
    <row r="14" spans="1:20" x14ac:dyDescent="0.2">
      <c r="A14" s="1" t="s">
        <v>1</v>
      </c>
      <c r="B14" s="2">
        <v>43831</v>
      </c>
      <c r="C14" s="2">
        <f t="shared" ref="C14:M14" si="0">B14+35</f>
        <v>43866</v>
      </c>
      <c r="D14" s="2">
        <f t="shared" si="0"/>
        <v>43901</v>
      </c>
      <c r="E14" s="2">
        <f t="shared" si="0"/>
        <v>43936</v>
      </c>
      <c r="F14" s="2">
        <f t="shared" si="0"/>
        <v>43971</v>
      </c>
      <c r="G14" s="2">
        <f t="shared" si="0"/>
        <v>44006</v>
      </c>
      <c r="H14" s="2">
        <f t="shared" si="0"/>
        <v>44041</v>
      </c>
      <c r="I14" s="2">
        <v>44044</v>
      </c>
      <c r="J14" s="2">
        <f>H14+35</f>
        <v>44076</v>
      </c>
      <c r="K14" s="2">
        <f t="shared" si="0"/>
        <v>44111</v>
      </c>
      <c r="L14" s="2">
        <f t="shared" si="0"/>
        <v>44146</v>
      </c>
      <c r="M14" s="2">
        <f t="shared" si="0"/>
        <v>44181</v>
      </c>
      <c r="N14" s="1" t="s">
        <v>9</v>
      </c>
      <c r="P14" s="15"/>
      <c r="Q14" s="15"/>
      <c r="R14" s="15"/>
      <c r="S14" s="15"/>
      <c r="T14" s="15">
        <f>R14*31</f>
        <v>0</v>
      </c>
    </row>
    <row r="15" spans="1:20" x14ac:dyDescent="0.2">
      <c r="A15" s="3" t="s">
        <v>2</v>
      </c>
      <c r="B15" s="4" t="s">
        <v>8</v>
      </c>
      <c r="C15" s="4" t="s">
        <v>8</v>
      </c>
      <c r="D15" s="4" t="s">
        <v>8</v>
      </c>
      <c r="E15" s="4" t="s">
        <v>8</v>
      </c>
      <c r="F15" s="4" t="s">
        <v>8</v>
      </c>
      <c r="G15" s="4" t="s">
        <v>8</v>
      </c>
      <c r="H15" s="4" t="s">
        <v>8</v>
      </c>
      <c r="I15" s="4" t="s">
        <v>8</v>
      </c>
      <c r="J15" s="4">
        <v>1358852.6401967213</v>
      </c>
      <c r="K15" s="4">
        <v>1404147.7282032787</v>
      </c>
      <c r="L15" s="4">
        <v>1358852.66</v>
      </c>
      <c r="M15" s="4">
        <v>1358852.66</v>
      </c>
      <c r="N15" s="4">
        <f t="shared" ref="N15:N19" si="1">SUM(B15:M15)</f>
        <v>5480705.6884000003</v>
      </c>
      <c r="P15" s="15"/>
      <c r="Q15" s="15"/>
      <c r="R15" s="15"/>
      <c r="S15" s="15"/>
      <c r="T15" s="15">
        <f>T14*O15</f>
        <v>0</v>
      </c>
    </row>
    <row r="16" spans="1:20" x14ac:dyDescent="0.2">
      <c r="A16" s="3" t="s">
        <v>3</v>
      </c>
      <c r="B16" s="4" t="s">
        <v>8</v>
      </c>
      <c r="C16" s="4" t="s">
        <v>8</v>
      </c>
      <c r="D16" s="4" t="s">
        <v>8</v>
      </c>
      <c r="E16" s="4" t="s">
        <v>8</v>
      </c>
      <c r="F16" s="4" t="s">
        <v>8</v>
      </c>
      <c r="G16" s="4" t="s">
        <v>8</v>
      </c>
      <c r="H16" s="4" t="s">
        <v>8</v>
      </c>
      <c r="I16" s="4" t="s">
        <v>8</v>
      </c>
      <c r="J16" s="4">
        <v>1595174.8384918033</v>
      </c>
      <c r="K16" s="4">
        <v>1648347.333108197</v>
      </c>
      <c r="L16" s="4">
        <v>1595174.85</v>
      </c>
      <c r="M16" s="4">
        <v>1595174.85</v>
      </c>
      <c r="N16" s="4">
        <f t="shared" si="1"/>
        <v>6433871.8716000002</v>
      </c>
      <c r="P16" s="15"/>
      <c r="Q16" s="15"/>
      <c r="R16" s="15"/>
      <c r="S16" s="15"/>
      <c r="T16" s="15">
        <f>T14*O16</f>
        <v>0</v>
      </c>
    </row>
    <row r="17" spans="1:14" x14ac:dyDescent="0.2">
      <c r="A17" s="5" t="s">
        <v>4</v>
      </c>
      <c r="B17" s="6" t="s">
        <v>8</v>
      </c>
      <c r="C17" s="6" t="s">
        <v>8</v>
      </c>
      <c r="D17" s="6" t="s">
        <v>8</v>
      </c>
      <c r="E17" s="6" t="s">
        <v>8</v>
      </c>
      <c r="F17" s="6" t="s">
        <v>8</v>
      </c>
      <c r="G17" s="6" t="s">
        <v>8</v>
      </c>
      <c r="H17" s="6" t="s">
        <v>8</v>
      </c>
      <c r="I17" s="6" t="s">
        <v>8</v>
      </c>
      <c r="J17" s="6">
        <f t="shared" ref="J17:M17" si="2">J15+J16</f>
        <v>2954027.4786885246</v>
      </c>
      <c r="K17" s="6">
        <f t="shared" si="2"/>
        <v>3052495.0613114759</v>
      </c>
      <c r="L17" s="6">
        <f t="shared" si="2"/>
        <v>2954027.51</v>
      </c>
      <c r="M17" s="6">
        <f t="shared" si="2"/>
        <v>2954027.51</v>
      </c>
      <c r="N17" s="6">
        <f>SUM(B17:M17)</f>
        <v>11914577.560000001</v>
      </c>
    </row>
    <row r="18" spans="1:14" x14ac:dyDescent="0.2">
      <c r="A18" s="3" t="s">
        <v>5</v>
      </c>
      <c r="B18" s="4" t="s">
        <v>8</v>
      </c>
      <c r="C18" s="4" t="s">
        <v>8</v>
      </c>
      <c r="D18" s="4" t="s">
        <v>8</v>
      </c>
      <c r="E18" s="4" t="s">
        <v>8</v>
      </c>
      <c r="F18" s="4" t="s">
        <v>8</v>
      </c>
      <c r="G18" s="4" t="s">
        <v>8</v>
      </c>
      <c r="H18" s="4" t="s">
        <v>8</v>
      </c>
      <c r="I18" s="4" t="s">
        <v>8</v>
      </c>
      <c r="J18" s="4">
        <v>0</v>
      </c>
      <c r="K18" s="4">
        <v>0</v>
      </c>
      <c r="L18" s="4">
        <v>0</v>
      </c>
      <c r="M18" s="4">
        <v>0</v>
      </c>
      <c r="N18" s="4">
        <f t="shared" si="1"/>
        <v>0</v>
      </c>
    </row>
    <row r="19" spans="1:14" x14ac:dyDescent="0.2">
      <c r="A19" s="7" t="s">
        <v>6</v>
      </c>
      <c r="B19" s="8" t="s">
        <v>8</v>
      </c>
      <c r="C19" s="8" t="s">
        <v>8</v>
      </c>
      <c r="D19" s="8" t="s">
        <v>8</v>
      </c>
      <c r="E19" s="8" t="s">
        <v>8</v>
      </c>
      <c r="F19" s="8" t="s">
        <v>8</v>
      </c>
      <c r="G19" s="8" t="s">
        <v>8</v>
      </c>
      <c r="H19" s="8" t="s">
        <v>8</v>
      </c>
      <c r="I19" s="8" t="s">
        <v>8</v>
      </c>
      <c r="J19" s="8">
        <f t="shared" ref="J19:M19" si="3">J17+J18</f>
        <v>2954027.4786885246</v>
      </c>
      <c r="K19" s="8">
        <f t="shared" si="3"/>
        <v>3052495.0613114759</v>
      </c>
      <c r="L19" s="8">
        <f t="shared" si="3"/>
        <v>2954027.51</v>
      </c>
      <c r="M19" s="8">
        <f t="shared" si="3"/>
        <v>2954027.51</v>
      </c>
      <c r="N19" s="8">
        <f t="shared" si="1"/>
        <v>11914577.560000001</v>
      </c>
    </row>
    <row r="21" spans="1:14" x14ac:dyDescent="0.2">
      <c r="A21" s="1" t="s">
        <v>1</v>
      </c>
      <c r="B21" s="2">
        <v>44197</v>
      </c>
      <c r="C21" s="2">
        <f t="shared" ref="C21:M21" si="4">B21+35</f>
        <v>44232</v>
      </c>
      <c r="D21" s="2">
        <f t="shared" si="4"/>
        <v>44267</v>
      </c>
      <c r="E21" s="2">
        <f t="shared" si="4"/>
        <v>44302</v>
      </c>
      <c r="F21" s="2">
        <f t="shared" si="4"/>
        <v>44337</v>
      </c>
      <c r="G21" s="2">
        <f t="shared" si="4"/>
        <v>44372</v>
      </c>
      <c r="H21" s="2">
        <f t="shared" si="4"/>
        <v>44407</v>
      </c>
      <c r="I21" s="2">
        <v>44409</v>
      </c>
      <c r="J21" s="2">
        <f>H21+35</f>
        <v>44442</v>
      </c>
      <c r="K21" s="2">
        <f t="shared" si="4"/>
        <v>44477</v>
      </c>
      <c r="L21" s="2">
        <f t="shared" si="4"/>
        <v>44512</v>
      </c>
      <c r="M21" s="2">
        <f t="shared" si="4"/>
        <v>44547</v>
      </c>
      <c r="N21" s="1" t="s">
        <v>10</v>
      </c>
    </row>
    <row r="22" spans="1:14" x14ac:dyDescent="0.2">
      <c r="A22" s="3" t="s">
        <v>2</v>
      </c>
      <c r="B22" s="4">
        <v>1358852.66</v>
      </c>
      <c r="C22" s="4">
        <v>1358852.66</v>
      </c>
      <c r="D22" s="4">
        <v>1358852.66</v>
      </c>
      <c r="E22" s="4"/>
      <c r="F22" s="4"/>
      <c r="G22" s="4"/>
      <c r="H22" s="4"/>
      <c r="I22" s="4"/>
      <c r="J22" s="4"/>
      <c r="K22" s="4"/>
      <c r="L22" s="4"/>
      <c r="M22" s="4"/>
      <c r="N22" s="3"/>
    </row>
    <row r="23" spans="1:14" x14ac:dyDescent="0.2">
      <c r="A23" s="3" t="s">
        <v>3</v>
      </c>
      <c r="B23" s="4">
        <v>1595174.85</v>
      </c>
      <c r="C23" s="4">
        <v>1595174.85</v>
      </c>
      <c r="D23" s="4">
        <v>1595174.85</v>
      </c>
      <c r="E23" s="4"/>
      <c r="F23" s="4"/>
      <c r="G23" s="4"/>
      <c r="H23" s="4"/>
      <c r="I23" s="4"/>
      <c r="J23" s="4"/>
      <c r="K23" s="4"/>
      <c r="L23" s="4"/>
      <c r="M23" s="4"/>
      <c r="N23" s="3"/>
    </row>
    <row r="24" spans="1:14" x14ac:dyDescent="0.2">
      <c r="A24" s="5" t="s">
        <v>4</v>
      </c>
      <c r="B24" s="6">
        <f t="shared" ref="B24:M24" si="5">B22+B23</f>
        <v>2954027.51</v>
      </c>
      <c r="C24" s="6">
        <f t="shared" si="5"/>
        <v>2954027.51</v>
      </c>
      <c r="D24" s="6">
        <f t="shared" si="5"/>
        <v>2954027.51</v>
      </c>
      <c r="E24" s="6">
        <f t="shared" si="5"/>
        <v>0</v>
      </c>
      <c r="F24" s="6">
        <f t="shared" si="5"/>
        <v>0</v>
      </c>
      <c r="G24" s="6">
        <f t="shared" si="5"/>
        <v>0</v>
      </c>
      <c r="H24" s="6">
        <f t="shared" si="5"/>
        <v>0</v>
      </c>
      <c r="I24" s="6"/>
      <c r="J24" s="6">
        <f t="shared" si="5"/>
        <v>0</v>
      </c>
      <c r="K24" s="6">
        <f t="shared" si="5"/>
        <v>0</v>
      </c>
      <c r="L24" s="6">
        <f t="shared" si="5"/>
        <v>0</v>
      </c>
      <c r="M24" s="6">
        <f t="shared" si="5"/>
        <v>0</v>
      </c>
      <c r="N24" s="6">
        <f>SUM(B24:M24)</f>
        <v>8862082.5299999993</v>
      </c>
    </row>
    <row r="25" spans="1:14" x14ac:dyDescent="0.2">
      <c r="A25" s="3" t="s">
        <v>5</v>
      </c>
      <c r="B25" s="4">
        <v>0</v>
      </c>
      <c r="C25" s="4">
        <v>0</v>
      </c>
      <c r="D25" s="4">
        <v>0</v>
      </c>
      <c r="E25" s="4"/>
      <c r="F25" s="4"/>
      <c r="G25" s="4"/>
      <c r="H25" s="4"/>
      <c r="I25" s="4"/>
      <c r="J25" s="4"/>
      <c r="K25" s="4"/>
      <c r="L25" s="4"/>
      <c r="M25" s="4"/>
      <c r="N25" s="3"/>
    </row>
    <row r="26" spans="1:14" x14ac:dyDescent="0.2">
      <c r="A26" s="7" t="s">
        <v>6</v>
      </c>
      <c r="B26" s="8">
        <f t="shared" ref="B26:M26" si="6">B24+B25</f>
        <v>2954027.51</v>
      </c>
      <c r="C26" s="8">
        <f t="shared" si="6"/>
        <v>2954027.51</v>
      </c>
      <c r="D26" s="8">
        <f t="shared" si="6"/>
        <v>2954027.51</v>
      </c>
      <c r="E26" s="8">
        <f t="shared" si="6"/>
        <v>0</v>
      </c>
      <c r="F26" s="8">
        <f t="shared" si="6"/>
        <v>0</v>
      </c>
      <c r="G26" s="8">
        <f t="shared" si="6"/>
        <v>0</v>
      </c>
      <c r="H26" s="8">
        <f t="shared" si="6"/>
        <v>0</v>
      </c>
      <c r="I26" s="8"/>
      <c r="J26" s="8">
        <f t="shared" si="6"/>
        <v>0</v>
      </c>
      <c r="K26" s="8">
        <f t="shared" si="6"/>
        <v>0</v>
      </c>
      <c r="L26" s="8">
        <f t="shared" si="6"/>
        <v>0</v>
      </c>
      <c r="M26" s="8">
        <f t="shared" si="6"/>
        <v>0</v>
      </c>
      <c r="N26" s="8">
        <f>SUM(B26:M26)</f>
        <v>8862082.5299999993</v>
      </c>
    </row>
    <row r="28" spans="1:14" x14ac:dyDescent="0.2">
      <c r="A28" s="14"/>
    </row>
  </sheetData>
  <mergeCells count="5">
    <mergeCell ref="A7:G7"/>
    <mergeCell ref="A8:G8"/>
    <mergeCell ref="A9:G9"/>
    <mergeCell ref="A10:G10"/>
    <mergeCell ref="A11:G1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3.5.1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Alexandre Momonuki</dc:creator>
  <dc:description/>
  <cp:lastModifiedBy>Leonardo Colombo</cp:lastModifiedBy>
  <cp:revision>0</cp:revision>
  <dcterms:created xsi:type="dcterms:W3CDTF">2021-01-07T13:18:34Z</dcterms:created>
  <dcterms:modified xsi:type="dcterms:W3CDTF">2021-05-16T17:49:16Z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