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SAO LUIS\2021\F.10_JUN2021\G.5\"/>
    </mc:Choice>
  </mc:AlternateContent>
  <xr:revisionPtr revIDLastSave="0" documentId="13_ncr:1_{A6831280-4F80-4CA8-B737-79BB6D82590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lanilha 3.5.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6" i="1" l="1"/>
  <c r="T18" i="1" s="1"/>
  <c r="N20" i="1"/>
  <c r="N17" i="1"/>
  <c r="N18" i="1"/>
  <c r="T17" i="1" l="1"/>
  <c r="M26" i="1"/>
  <c r="M28" i="1" s="1"/>
  <c r="L26" i="1"/>
  <c r="L28" i="1" s="1"/>
  <c r="K26" i="1"/>
  <c r="K28" i="1" s="1"/>
  <c r="J26" i="1"/>
  <c r="J28" i="1" s="1"/>
  <c r="H26" i="1"/>
  <c r="H28" i="1" s="1"/>
  <c r="G26" i="1"/>
  <c r="G28" i="1" s="1"/>
  <c r="F26" i="1"/>
  <c r="F28" i="1" s="1"/>
  <c r="E26" i="1"/>
  <c r="E28" i="1" s="1"/>
  <c r="D26" i="1"/>
  <c r="D28" i="1" s="1"/>
  <c r="C26" i="1"/>
  <c r="C28" i="1" s="1"/>
  <c r="B26" i="1"/>
  <c r="C23" i="1"/>
  <c r="D23" i="1" s="1"/>
  <c r="E23" i="1" s="1"/>
  <c r="F23" i="1" s="1"/>
  <c r="G23" i="1" s="1"/>
  <c r="H23" i="1" s="1"/>
  <c r="J23" i="1" s="1"/>
  <c r="K23" i="1" s="1"/>
  <c r="L23" i="1" s="1"/>
  <c r="M23" i="1" s="1"/>
  <c r="M19" i="1"/>
  <c r="M21" i="1" s="1"/>
  <c r="L19" i="1"/>
  <c r="L21" i="1" s="1"/>
  <c r="K19" i="1"/>
  <c r="K21" i="1" s="1"/>
  <c r="J19" i="1"/>
  <c r="J21" i="1" s="1"/>
  <c r="C16" i="1"/>
  <c r="D16" i="1" s="1"/>
  <c r="E16" i="1" s="1"/>
  <c r="F16" i="1" s="1"/>
  <c r="G16" i="1" s="1"/>
  <c r="H16" i="1" s="1"/>
  <c r="J16" i="1" s="1"/>
  <c r="K16" i="1" s="1"/>
  <c r="L16" i="1" s="1"/>
  <c r="M16" i="1" s="1"/>
  <c r="N21" i="1" l="1"/>
  <c r="N26" i="1"/>
  <c r="N19" i="1"/>
  <c r="B28" i="1"/>
  <c r="N28" i="1" s="1"/>
</calcChain>
</file>

<file path=xl/sharedStrings.xml><?xml version="1.0" encoding="utf-8"?>
<sst xmlns="http://schemas.openxmlformats.org/spreadsheetml/2006/main" count="63" uniqueCount="18">
  <si>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</si>
  <si>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</si>
  <si>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</si>
  <si>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</si>
  <si>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</si>
  <si>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</si>
  <si>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</si>
  <si>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>Organização Social: Instituto de Medicina, Estudos e Desenvolvimento - IMED</t>
  </si>
  <si>
    <t>N/A</t>
  </si>
  <si>
    <t>Acumulado de 2020</t>
  </si>
  <si>
    <t>Acumulado de 2021</t>
  </si>
  <si>
    <t>Unidade gerida: Hospital Regional de São Luís de Montes Belos Dr Geraldo Landó</t>
  </si>
  <si>
    <t>Fundamento legal: Item 8, anexo II da Resolução Normativa nº 013/2017 TCE-GO - Art. 6º, §3º, III da Lei Estadual n° 18.025/2013</t>
  </si>
  <si>
    <r>
      <t xml:space="preserve">Vigência do Contrato de Gestão / Termo Aditivo: </t>
    </r>
    <r>
      <rPr>
        <sz val="10"/>
        <rFont val="Arial"/>
        <family val="2"/>
      </rPr>
      <t>18 de outubro de 2020</t>
    </r>
    <r>
      <rPr>
        <sz val="10"/>
        <color rgb="FF000000"/>
        <rFont val="Arial"/>
        <family val="2"/>
      </rPr>
      <t xml:space="preserve"> // 16 de julho  de 2021</t>
    </r>
  </si>
  <si>
    <t>Contrato de Gestão nº 50/2020 - SES/GO // 21/2021 - SES/GO</t>
  </si>
  <si>
    <t>Valor do repasse mensal do Contrato de Gestão: R$ 2.954,027,51 //  R$ 2.777.101,29</t>
  </si>
  <si>
    <t>SÃO LUIS DE MONTES BELOS, 31 DE JULHO DE 2021</t>
  </si>
  <si>
    <t>ASSINATURA DO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</si>
</sst>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[$R$ -416]#,##0.00"/>
  </numFmts>
  <fonts count="7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8761D"/>
        <bgColor rgb="FF339966"/>
      </patternFill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165" fontId="0" fillId="3" borderId="2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0" fillId="4" borderId="0" xfId="0" applyFont="1" applyFill="1" applyAlignment="1"/>
    <xf numFmtId="0" fontId="0" fillId="4" borderId="0" xfId="0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/>
    <xf numFmtId="0" fontId="4" fillId="4" borderId="0" xfId="0" applyFont="1" applyFill="1" applyAlignment="1"/>
    <xf numFmtId="4" fontId="0" fillId="4" borderId="0" xfId="0" applyNumberFormat="1" applyFont="1" applyFill="1" applyAlignment="1"/>
    <xf numFmtId="0" fontId="5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5" fillId="5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76200</xdr:rowOff>
    </xdr:from>
    <xdr:to>
      <xdr:col>3</xdr:col>
      <xdr:colOff>742950</xdr:colOff>
      <xdr:row>3</xdr:row>
      <xdr:rowOff>84455</xdr:rowOff>
    </xdr:to>
    <xdr:pic>
      <xdr:nvPicPr>
        <xdr:cNvPr id="3" name="Imagem 2" descr="Uma imagem contendo objeto, relógio&#10;&#10;Descrição gerada automaticamente">
          <a:extLst>
            <a:ext uri="{FF2B5EF4-FFF2-40B4-BE49-F238E27FC236}">
              <a16:creationId xmlns:a16="http://schemas.microsoft.com/office/drawing/2014/main" id="{4743106D-8840-4288-B375-E8A5C84322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76200"/>
          <a:ext cx="1666875" cy="494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1905</xdr:colOff>
      <xdr:row>3</xdr:row>
      <xdr:rowOff>160655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A0832-AA18-40E0-87CB-4076353F24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96025" y="0"/>
          <a:ext cx="1744980" cy="646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1897380</xdr:colOff>
      <xdr:row>4</xdr:row>
      <xdr:rowOff>16510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2563870-C45C-4EE2-BA18-2113C7BE831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849755" cy="61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41"/>
  <sheetViews>
    <sheetView tabSelected="1" topLeftCell="D1" zoomScaleNormal="100" workbookViewId="0">
      <selection activeCell="A41" sqref="A1:N41"/>
    </sheetView>
  </sheetViews>
  <sheetFormatPr defaultRowHeight="12.75" x14ac:dyDescent="0.2"/>
  <cols>
    <col min="1" max="1" width="34" style="10" customWidth="1"/>
    <col min="2" max="13" width="14.42578125" style="10" customWidth="1"/>
    <col min="14" max="14" width="20.5703125" style="10" customWidth="1"/>
    <col min="15" max="1026" width="14.42578125" style="10" customWidth="1"/>
    <col min="1027" max="16384" width="9.140625" style="11"/>
  </cols>
  <sheetData>
    <row r="1" spans="1:20" x14ac:dyDescent="0.2">
      <c r="A1" s="9"/>
    </row>
    <row r="2" spans="1:20" x14ac:dyDescent="0.2">
      <c r="A2" s="9"/>
    </row>
    <row r="3" spans="1:20" x14ac:dyDescent="0.2">
      <c r="A3" s="9"/>
    </row>
    <row r="4" spans="1:20" x14ac:dyDescent="0.2">
      <c r="A4" s="9"/>
    </row>
    <row r="5" spans="1:20" x14ac:dyDescent="0.2">
      <c r="A5" s="9"/>
    </row>
    <row r="6" spans="1:20" x14ac:dyDescent="0.2">
      <c r="A6" s="9"/>
    </row>
    <row r="7" spans="1:20" x14ac:dyDescent="0.2">
      <c r="A7" s="19" t="s">
        <v>7</v>
      </c>
      <c r="B7" s="19"/>
      <c r="C7" s="19"/>
      <c r="D7" s="19"/>
      <c r="E7" s="19"/>
      <c r="F7" s="19"/>
      <c r="G7" s="19"/>
    </row>
    <row r="8" spans="1:20" x14ac:dyDescent="0.2">
      <c r="A8" s="19" t="s">
        <v>11</v>
      </c>
      <c r="B8" s="19"/>
      <c r="C8" s="19"/>
      <c r="D8" s="19"/>
      <c r="E8" s="19"/>
      <c r="F8" s="19"/>
      <c r="G8" s="19"/>
    </row>
    <row r="9" spans="1:20" x14ac:dyDescent="0.2">
      <c r="A9" s="20" t="s">
        <v>14</v>
      </c>
      <c r="B9" s="19"/>
      <c r="C9" s="19"/>
      <c r="D9" s="19"/>
      <c r="E9" s="19"/>
      <c r="F9" s="19"/>
      <c r="G9" s="19"/>
    </row>
    <row r="10" spans="1:20" x14ac:dyDescent="0.2">
      <c r="A10" s="20" t="s">
        <v>13</v>
      </c>
      <c r="B10" s="19"/>
      <c r="C10" s="19"/>
      <c r="D10" s="19"/>
      <c r="E10" s="19"/>
      <c r="F10" s="19"/>
      <c r="G10" s="19"/>
    </row>
    <row r="11" spans="1:20" x14ac:dyDescent="0.2">
      <c r="A11" s="20" t="s">
        <v>15</v>
      </c>
      <c r="B11" s="19"/>
      <c r="C11" s="19"/>
      <c r="D11" s="19"/>
      <c r="E11" s="19"/>
      <c r="F11" s="19"/>
      <c r="G11" s="19"/>
    </row>
    <row r="12" spans="1:20" x14ac:dyDescent="0.2">
      <c r="A12" s="16"/>
      <c r="B12" s="17"/>
      <c r="C12" s="17"/>
      <c r="D12" s="17"/>
      <c r="E12" s="17"/>
      <c r="F12" s="17"/>
      <c r="G12" s="17"/>
    </row>
    <row r="13" spans="1:20" x14ac:dyDescent="0.2">
      <c r="A13" s="18" t="s">
        <v>12</v>
      </c>
      <c r="B13" s="17"/>
      <c r="C13" s="17"/>
      <c r="D13" s="17"/>
      <c r="E13" s="17"/>
      <c r="F13" s="17"/>
      <c r="G13" s="17"/>
    </row>
    <row r="14" spans="1:20" x14ac:dyDescent="0.2">
      <c r="A14" s="12"/>
    </row>
    <row r="15" spans="1:20" x14ac:dyDescent="0.2">
      <c r="A15" s="13" t="s">
        <v>0</v>
      </c>
    </row>
    <row r="16" spans="1:20" x14ac:dyDescent="0.2">
      <c r="A16" s="1" t="s">
        <v>1</v>
      </c>
      <c r="B16" s="2">
        <v>43831</v>
      </c>
      <c r="C16" s="2">
        <f t="shared" ref="C16:M16" si="0">B16+35</f>
        <v>43866</v>
      </c>
      <c r="D16" s="2">
        <f t="shared" si="0"/>
        <v>43901</v>
      </c>
      <c r="E16" s="2">
        <f t="shared" si="0"/>
        <v>43936</v>
      </c>
      <c r="F16" s="2">
        <f t="shared" si="0"/>
        <v>43971</v>
      </c>
      <c r="G16" s="2">
        <f t="shared" si="0"/>
        <v>44006</v>
      </c>
      <c r="H16" s="2">
        <f t="shared" si="0"/>
        <v>44041</v>
      </c>
      <c r="I16" s="2">
        <v>44044</v>
      </c>
      <c r="J16" s="2">
        <f>H16+35</f>
        <v>44076</v>
      </c>
      <c r="K16" s="2">
        <f t="shared" si="0"/>
        <v>44111</v>
      </c>
      <c r="L16" s="2">
        <f t="shared" si="0"/>
        <v>44146</v>
      </c>
      <c r="M16" s="2">
        <f t="shared" si="0"/>
        <v>44181</v>
      </c>
      <c r="N16" s="1" t="s">
        <v>9</v>
      </c>
      <c r="P16" s="15"/>
      <c r="Q16" s="15"/>
      <c r="R16" s="15"/>
      <c r="S16" s="15"/>
      <c r="T16" s="15">
        <f>R16*31</f>
        <v>0</v>
      </c>
    </row>
    <row r="17" spans="1:20" x14ac:dyDescent="0.2">
      <c r="A17" s="3" t="s">
        <v>2</v>
      </c>
      <c r="B17" s="4" t="s">
        <v>8</v>
      </c>
      <c r="C17" s="4" t="s">
        <v>8</v>
      </c>
      <c r="D17" s="4" t="s">
        <v>8</v>
      </c>
      <c r="E17" s="4" t="s">
        <v>8</v>
      </c>
      <c r="F17" s="4" t="s">
        <v>8</v>
      </c>
      <c r="G17" s="4" t="s">
        <v>8</v>
      </c>
      <c r="H17" s="4" t="s">
        <v>8</v>
      </c>
      <c r="I17" s="4" t="s">
        <v>8</v>
      </c>
      <c r="J17" s="4">
        <v>1358852.6401967213</v>
      </c>
      <c r="K17" s="4">
        <v>1404147.7282032787</v>
      </c>
      <c r="L17" s="4">
        <v>1358852.66</v>
      </c>
      <c r="M17" s="4">
        <v>1358852.66</v>
      </c>
      <c r="N17" s="4">
        <f t="shared" ref="N17:N21" si="1">SUM(B17:M17)</f>
        <v>5480705.6884000003</v>
      </c>
      <c r="P17" s="15"/>
      <c r="Q17" s="15"/>
      <c r="R17" s="15"/>
      <c r="S17" s="15"/>
      <c r="T17" s="15">
        <f>T16*O17</f>
        <v>0</v>
      </c>
    </row>
    <row r="18" spans="1:20" x14ac:dyDescent="0.2">
      <c r="A18" s="3" t="s">
        <v>3</v>
      </c>
      <c r="B18" s="4" t="s">
        <v>8</v>
      </c>
      <c r="C18" s="4" t="s">
        <v>8</v>
      </c>
      <c r="D18" s="4" t="s">
        <v>8</v>
      </c>
      <c r="E18" s="4" t="s">
        <v>8</v>
      </c>
      <c r="F18" s="4" t="s">
        <v>8</v>
      </c>
      <c r="G18" s="4" t="s">
        <v>8</v>
      </c>
      <c r="H18" s="4" t="s">
        <v>8</v>
      </c>
      <c r="I18" s="4" t="s">
        <v>8</v>
      </c>
      <c r="J18" s="4">
        <v>1595174.8384918033</v>
      </c>
      <c r="K18" s="4">
        <v>1648347.333108197</v>
      </c>
      <c r="L18" s="4">
        <v>1595174.85</v>
      </c>
      <c r="M18" s="4">
        <v>1595174.85</v>
      </c>
      <c r="N18" s="4">
        <f t="shared" si="1"/>
        <v>6433871.8716000002</v>
      </c>
      <c r="P18" s="15"/>
      <c r="Q18" s="15"/>
      <c r="R18" s="15"/>
      <c r="S18" s="15"/>
      <c r="T18" s="15">
        <f>T16*O18</f>
        <v>0</v>
      </c>
    </row>
    <row r="19" spans="1:20" x14ac:dyDescent="0.2">
      <c r="A19" s="5" t="s">
        <v>4</v>
      </c>
      <c r="B19" s="6" t="s">
        <v>8</v>
      </c>
      <c r="C19" s="6" t="s">
        <v>8</v>
      </c>
      <c r="D19" s="6" t="s">
        <v>8</v>
      </c>
      <c r="E19" s="6" t="s">
        <v>8</v>
      </c>
      <c r="F19" s="6" t="s">
        <v>8</v>
      </c>
      <c r="G19" s="6" t="s">
        <v>8</v>
      </c>
      <c r="H19" s="6" t="s">
        <v>8</v>
      </c>
      <c r="I19" s="6" t="s">
        <v>8</v>
      </c>
      <c r="J19" s="6">
        <f t="shared" ref="J19:M19" si="2">J17+J18</f>
        <v>2954027.4786885246</v>
      </c>
      <c r="K19" s="6">
        <f t="shared" si="2"/>
        <v>3052495.0613114759</v>
      </c>
      <c r="L19" s="6">
        <f t="shared" si="2"/>
        <v>2954027.51</v>
      </c>
      <c r="M19" s="6">
        <f t="shared" si="2"/>
        <v>2954027.51</v>
      </c>
      <c r="N19" s="6">
        <f>SUM(B19:M19)</f>
        <v>11914577.560000001</v>
      </c>
    </row>
    <row r="20" spans="1:20" x14ac:dyDescent="0.2">
      <c r="A20" s="3" t="s">
        <v>5</v>
      </c>
      <c r="B20" s="4" t="s">
        <v>8</v>
      </c>
      <c r="C20" s="4" t="s">
        <v>8</v>
      </c>
      <c r="D20" s="4" t="s">
        <v>8</v>
      </c>
      <c r="E20" s="4" t="s">
        <v>8</v>
      </c>
      <c r="F20" s="4" t="s">
        <v>8</v>
      </c>
      <c r="G20" s="4" t="s">
        <v>8</v>
      </c>
      <c r="H20" s="4" t="s">
        <v>8</v>
      </c>
      <c r="I20" s="4" t="s">
        <v>8</v>
      </c>
      <c r="J20" s="4">
        <v>0</v>
      </c>
      <c r="K20" s="4">
        <v>0</v>
      </c>
      <c r="L20" s="4">
        <v>0</v>
      </c>
      <c r="M20" s="4">
        <v>0</v>
      </c>
      <c r="N20" s="4">
        <f t="shared" si="1"/>
        <v>0</v>
      </c>
    </row>
    <row r="21" spans="1:20" x14ac:dyDescent="0.2">
      <c r="A21" s="7" t="s">
        <v>6</v>
      </c>
      <c r="B21" s="8" t="s">
        <v>8</v>
      </c>
      <c r="C21" s="8" t="s">
        <v>8</v>
      </c>
      <c r="D21" s="8" t="s">
        <v>8</v>
      </c>
      <c r="E21" s="8" t="s">
        <v>8</v>
      </c>
      <c r="F21" s="8" t="s">
        <v>8</v>
      </c>
      <c r="G21" s="8" t="s">
        <v>8</v>
      </c>
      <c r="H21" s="8" t="s">
        <v>8</v>
      </c>
      <c r="I21" s="8" t="s">
        <v>8</v>
      </c>
      <c r="J21" s="8">
        <f t="shared" ref="J21:M21" si="3">J19+J20</f>
        <v>2954027.4786885246</v>
      </c>
      <c r="K21" s="8">
        <f t="shared" si="3"/>
        <v>3052495.0613114759</v>
      </c>
      <c r="L21" s="8">
        <f t="shared" si="3"/>
        <v>2954027.51</v>
      </c>
      <c r="M21" s="8">
        <f t="shared" si="3"/>
        <v>2954027.51</v>
      </c>
      <c r="N21" s="8">
        <f t="shared" si="1"/>
        <v>11914577.560000001</v>
      </c>
    </row>
    <row r="23" spans="1:20" x14ac:dyDescent="0.2">
      <c r="A23" s="1" t="s">
        <v>1</v>
      </c>
      <c r="B23" s="2">
        <v>44197</v>
      </c>
      <c r="C23" s="2">
        <f t="shared" ref="C23:M23" si="4">B23+35</f>
        <v>44232</v>
      </c>
      <c r="D23" s="2">
        <f t="shared" si="4"/>
        <v>44267</v>
      </c>
      <c r="E23" s="2">
        <f t="shared" si="4"/>
        <v>44302</v>
      </c>
      <c r="F23" s="2">
        <f t="shared" si="4"/>
        <v>44337</v>
      </c>
      <c r="G23" s="2">
        <f t="shared" si="4"/>
        <v>44372</v>
      </c>
      <c r="H23" s="2">
        <f t="shared" si="4"/>
        <v>44407</v>
      </c>
      <c r="I23" s="2">
        <v>44409</v>
      </c>
      <c r="J23" s="2">
        <f>H23+35</f>
        <v>44442</v>
      </c>
      <c r="K23" s="2">
        <f t="shared" si="4"/>
        <v>44477</v>
      </c>
      <c r="L23" s="2">
        <f t="shared" si="4"/>
        <v>44512</v>
      </c>
      <c r="M23" s="2">
        <f t="shared" si="4"/>
        <v>44547</v>
      </c>
      <c r="N23" s="1" t="s">
        <v>10</v>
      </c>
    </row>
    <row r="24" spans="1:20" x14ac:dyDescent="0.2">
      <c r="A24" s="3" t="s">
        <v>2</v>
      </c>
      <c r="B24" s="4">
        <v>1358852.66</v>
      </c>
      <c r="C24" s="4">
        <v>1277466.5900000001</v>
      </c>
      <c r="D24" s="4">
        <v>1277466.5900000001</v>
      </c>
      <c r="E24" s="4">
        <v>1277466.5900000001</v>
      </c>
      <c r="F24" s="4">
        <v>1277466.5900000001</v>
      </c>
      <c r="G24" s="4"/>
      <c r="H24" s="4"/>
      <c r="I24" s="4"/>
      <c r="J24" s="4"/>
      <c r="K24" s="4"/>
      <c r="L24" s="4"/>
      <c r="M24" s="4"/>
      <c r="N24" s="3"/>
    </row>
    <row r="25" spans="1:20" x14ac:dyDescent="0.2">
      <c r="A25" s="3" t="s">
        <v>3</v>
      </c>
      <c r="B25" s="4">
        <v>1595174.85</v>
      </c>
      <c r="C25" s="4">
        <v>1499634.7</v>
      </c>
      <c r="D25" s="4">
        <v>1499634.7</v>
      </c>
      <c r="E25" s="4">
        <v>1499634.7</v>
      </c>
      <c r="F25" s="4">
        <v>1499634.7</v>
      </c>
      <c r="G25" s="4"/>
      <c r="H25" s="4"/>
      <c r="I25" s="4"/>
      <c r="J25" s="4"/>
      <c r="K25" s="4"/>
      <c r="L25" s="4"/>
      <c r="M25" s="4"/>
      <c r="N25" s="3"/>
    </row>
    <row r="26" spans="1:20" x14ac:dyDescent="0.2">
      <c r="A26" s="5" t="s">
        <v>4</v>
      </c>
      <c r="B26" s="6">
        <f t="shared" ref="B26:M26" si="5">B24+B25</f>
        <v>2954027.51</v>
      </c>
      <c r="C26" s="6">
        <f t="shared" si="5"/>
        <v>2777101.29</v>
      </c>
      <c r="D26" s="6">
        <f t="shared" si="5"/>
        <v>2777101.29</v>
      </c>
      <c r="E26" s="6">
        <f t="shared" si="5"/>
        <v>2777101.29</v>
      </c>
      <c r="F26" s="6">
        <f t="shared" si="5"/>
        <v>2777101.29</v>
      </c>
      <c r="G26" s="6">
        <f t="shared" si="5"/>
        <v>0</v>
      </c>
      <c r="H26" s="6">
        <f t="shared" si="5"/>
        <v>0</v>
      </c>
      <c r="I26" s="6"/>
      <c r="J26" s="6">
        <f t="shared" si="5"/>
        <v>0</v>
      </c>
      <c r="K26" s="6">
        <f t="shared" si="5"/>
        <v>0</v>
      </c>
      <c r="L26" s="6">
        <f t="shared" si="5"/>
        <v>0</v>
      </c>
      <c r="M26" s="6">
        <f t="shared" si="5"/>
        <v>0</v>
      </c>
      <c r="N26" s="6">
        <f>SUM(B26:M26)</f>
        <v>14062432.669999998</v>
      </c>
    </row>
    <row r="27" spans="1:20" x14ac:dyDescent="0.2">
      <c r="A27" s="3" t="s">
        <v>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/>
      <c r="H27" s="4"/>
      <c r="I27" s="4"/>
      <c r="J27" s="4"/>
      <c r="K27" s="4"/>
      <c r="L27" s="4"/>
      <c r="M27" s="4"/>
      <c r="N27" s="3"/>
    </row>
    <row r="28" spans="1:20" x14ac:dyDescent="0.2">
      <c r="A28" s="7" t="s">
        <v>6</v>
      </c>
      <c r="B28" s="8">
        <f t="shared" ref="B28:M28" si="6">B26+B27</f>
        <v>2954027.51</v>
      </c>
      <c r="C28" s="8">
        <f t="shared" si="6"/>
        <v>2777101.29</v>
      </c>
      <c r="D28" s="8">
        <f t="shared" si="6"/>
        <v>2777101.29</v>
      </c>
      <c r="E28" s="8">
        <f t="shared" si="6"/>
        <v>2777101.29</v>
      </c>
      <c r="F28" s="8">
        <f t="shared" si="6"/>
        <v>2777101.29</v>
      </c>
      <c r="G28" s="8">
        <f t="shared" si="6"/>
        <v>0</v>
      </c>
      <c r="H28" s="8">
        <f t="shared" si="6"/>
        <v>0</v>
      </c>
      <c r="I28" s="8"/>
      <c r="J28" s="8">
        <f t="shared" si="6"/>
        <v>0</v>
      </c>
      <c r="K28" s="8">
        <f t="shared" si="6"/>
        <v>0</v>
      </c>
      <c r="L28" s="8">
        <f t="shared" si="6"/>
        <v>0</v>
      </c>
      <c r="M28" s="8">
        <f t="shared" si="6"/>
        <v>0</v>
      </c>
      <c r="N28" s="8">
        <f>SUM(B28:M28)</f>
        <v>14062432.669999998</v>
      </c>
    </row>
    <row r="30" spans="1:20" x14ac:dyDescent="0.2">
      <c r="A30" s="14" t="s">
        <v>16</v>
      </c>
    </row>
    <row r="41" spans="1:1" x14ac:dyDescent="0.2">
      <c r="A41" s="10" t="s">
        <v>17</v>
      </c>
    </row>
  </sheetData>
  <mergeCells count="5">
    <mergeCell ref="A7:G7"/>
    <mergeCell ref="A8:G8"/>
    <mergeCell ref="A9:G9"/>
    <mergeCell ref="A10:G10"/>
    <mergeCell ref="A11:G11"/>
  </mergeCells>
  <pageMargins left="0.51180555555555496" right="0.51180555555555496" top="0.78749999999999998" bottom="0.78749999999999998" header="0.51180555555555496" footer="0.51180555555555496"/>
  <pageSetup paperSize="9" scale="44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3.5.1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lsvrv</cp:lastModifiedBy>
  <cp:revision>0</cp:revision>
  <cp:lastPrinted>2021-08-06T19:17:42Z</cp:lastPrinted>
  <dcterms:created xsi:type="dcterms:W3CDTF">2021-01-07T13:18:34Z</dcterms:created>
  <dcterms:modified xsi:type="dcterms:W3CDTF">2021-08-06T19:17:46Z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