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64" tabRatio="500"/>
  </bookViews>
  <sheets>
    <sheet name="042023" sheetId="3" r:id="rId1"/>
  </sheets>
  <definedNames>
    <definedName name="_xlnm.Print_Area" localSheetId="0">'042023'!$A$1:$B$101</definedName>
  </definedNames>
  <calcPr calcId="152511"/>
</workbook>
</file>

<file path=xl/calcChain.xml><?xml version="1.0" encoding="utf-8"?>
<calcChain xmlns="http://schemas.openxmlformats.org/spreadsheetml/2006/main">
  <c r="B80" i="3" l="1"/>
  <c r="B79" i="3"/>
  <c r="B57" i="3"/>
  <c r="B56" i="3"/>
  <c r="B53" i="3"/>
  <c r="B52" i="3"/>
  <c r="B35" i="3"/>
  <c r="B28" i="3"/>
  <c r="B45" i="3" l="1"/>
  <c r="B41" i="3"/>
  <c r="B61" i="3" l="1"/>
  <c r="B29" i="3" l="1"/>
  <c r="B74" i="3" l="1"/>
  <c r="B68" i="3"/>
  <c r="B47" i="3"/>
  <c r="B48" i="3" s="1"/>
  <c r="B36" i="3"/>
  <c r="B69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<sst xmlns="http://schemas.openxmlformats.org/spreadsheetml/2006/main" count="74" uniqueCount="74">
  <si>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</si>
  <si>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</si>
  <si>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</si>
  <si>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</si>
  <si>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</si>
  <si>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</si>
  <si>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</si>
  <si>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</si>
  <si>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</si>
  <si>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</si>
  <si>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</si>
  <si>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</si>
  <si>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</si>
  <si>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</si>
  <si>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</si>
  <si>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</si>
  <si>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</si>
  <si>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</si>
  <si>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</si>
  <si>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</si>
  <si>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</si>
  <si>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</si>
  <si>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</si>
  <si>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</si>
  <si>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</si>
  <si>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</si>
  <si>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</si>
  <si>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</si>
  <si>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</si>
  <si>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</si>
  <si>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</si>
  <si>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</si>
  <si>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</si>
  <si>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</si>
  <si>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</si>
  <si>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</si>
  <si>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</si>
  <si>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</si>
  <si>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</si>
  <si>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</si>
  <si>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</si>
  <si>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</si>
  <si>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</si>
  <si>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</si>
  <si>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</si>
  <si>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</si>
  <si>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</si>
  <si>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</si>
  <si>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</si>
  <si>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</si>
  <si>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</si>
  <si>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</si>
  <si>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</si>
  <si>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</si>
  <si>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</si>
  <si>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</si>
  <si>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</si>
  <si>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</si>
  <si>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</si>
  <si>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</si>
  <si>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</si>
  <si>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CNPJ: 21.236.845/0008-27</t>
  </si>
  <si>
    <t>1.2 Banco conta movimento - CUSTEIO, INVESTIMENTO  e FUNDO RESCISÓRIO</t>
  </si>
  <si>
    <t>1.3 Aplicações financeiras  - CUSTEIO, INVESTIMENTO e FUNDO RESCISÓRIO</t>
  </si>
  <si>
    <t>7.2. Banco Conta Movimento  - CUSTEIO, INVESTIMENTO e FUNDO RESCISÓRIO</t>
  </si>
  <si>
    <t>7.3 Aplicações Financeiras  - CUSTEIO, INVESTIMENTO e FUNDO RESCISÓRIO</t>
  </si>
  <si>
    <t>Competência: 04/2023</t>
  </si>
  <si>
    <t>7.SALDO BANCÁRIO FINAL EM 30/04/2023</t>
  </si>
  <si>
    <t>Goiânia, 30 de abril de 2023</t>
  </si>
  <si>
    <t>2.1 Repasse - CUSTEIO CEF 4292-8 / ITAU 99265-9 / ITAU 99078-6</t>
  </si>
  <si>
    <t>3.1 Resgate Aplicação - CUSTEIO CEF 4292-8 / ITAU 99265-9 / ITAU 99078-6</t>
  </si>
  <si>
    <t>4.1 Aplicação Financeira - CUSTEIO 4292-8 / ITAU 99265-9 / ITAU 99078-6</t>
  </si>
  <si>
    <r>
      <t xml:space="preserve">9.Nota Explicativa: 
</t>
    </r>
    <r>
      <rPr>
        <b/>
        <sz val="11"/>
        <color rgb="FF000000"/>
        <rFont val="Calibri"/>
        <family val="2"/>
      </rPr>
      <t/>
    </r>
  </si>
  <si>
    <t>8.3 Glosa - Fatura Enel Despacho nº 88/2023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</si>
</sst>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2771775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685162"/>
          <a:ext cx="3281892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topLeftCell="A76" zoomScaleNormal="100" zoomScaleSheetLayoutView="70" zoomScalePageLayoutView="70" workbookViewId="0">
      <selection activeCell="A90" sqref="A90"/>
    </sheetView>
  </sheetViews>
  <sheetFormatPr defaultColWidth="41.6640625" defaultRowHeight="14.4" x14ac:dyDescent="0.3"/>
  <cols>
    <col min="1" max="1" width="105.44140625" style="1" customWidth="1"/>
    <col min="2" max="2" width="43.44140625" style="75" customWidth="1"/>
    <col min="3" max="3" width="5" style="1" customWidth="1"/>
    <col min="4" max="4" width="21" style="2" customWidth="1"/>
    <col min="5" max="1024" width="41.6640625" style="1"/>
  </cols>
  <sheetData>
    <row r="1" spans="1:3" ht="99.9" customHeight="1" x14ac:dyDescent="0.3">
      <c r="A1" s="85"/>
      <c r="B1" s="85"/>
    </row>
    <row r="2" spans="1:3" s="1" customFormat="1" ht="9" customHeight="1" x14ac:dyDescent="0.3">
      <c r="A2" s="86" t="s">
        <v>0</v>
      </c>
      <c r="B2" s="86"/>
      <c r="C2" s="2"/>
    </row>
    <row r="3" spans="1:3" s="1" customFormat="1" ht="9" customHeight="1" x14ac:dyDescent="0.3">
      <c r="A3" s="86"/>
      <c r="B3" s="86"/>
      <c r="C3" s="2"/>
    </row>
    <row r="4" spans="1:3" s="1" customFormat="1" ht="9" customHeight="1" x14ac:dyDescent="0.3">
      <c r="A4" s="86"/>
      <c r="B4" s="86"/>
      <c r="C4" s="2"/>
    </row>
    <row r="5" spans="1:3" s="1" customFormat="1" ht="9" customHeight="1" x14ac:dyDescent="0.3">
      <c r="A5" s="86"/>
      <c r="B5" s="86"/>
      <c r="C5" s="2"/>
    </row>
    <row r="6" spans="1:3" s="1" customFormat="1" ht="9" customHeight="1" x14ac:dyDescent="0.3">
      <c r="A6" s="86"/>
      <c r="B6" s="86"/>
      <c r="C6" s="2"/>
    </row>
    <row r="7" spans="1:3" s="1" customFormat="1" ht="9" customHeight="1" x14ac:dyDescent="0.3">
      <c r="A7" s="86"/>
      <c r="B7" s="86"/>
      <c r="C7" s="3"/>
    </row>
    <row r="8" spans="1:3" s="1" customFormat="1" ht="23.25" customHeight="1" x14ac:dyDescent="0.3">
      <c r="A8" s="87" t="s">
        <v>1</v>
      </c>
      <c r="B8" s="87"/>
      <c r="C8" s="3"/>
    </row>
    <row r="9" spans="1:3" s="1" customFormat="1" ht="23.25" customHeight="1" x14ac:dyDescent="0.3">
      <c r="A9" s="87"/>
      <c r="B9" s="87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54</v>
      </c>
      <c r="B11" s="23"/>
      <c r="C11" s="2"/>
    </row>
    <row r="12" spans="1:3" s="1" customFormat="1" ht="15.9" customHeight="1" x14ac:dyDescent="0.3">
      <c r="A12" s="24" t="s">
        <v>47</v>
      </c>
      <c r="B12" s="70"/>
      <c r="C12" s="4"/>
    </row>
    <row r="13" spans="1:3" s="1" customFormat="1" ht="15.9" customHeight="1" x14ac:dyDescent="0.3">
      <c r="A13" s="25" t="s">
        <v>46</v>
      </c>
      <c r="B13" s="23"/>
      <c r="C13" s="2"/>
    </row>
    <row r="14" spans="1:3" s="1" customFormat="1" ht="15.9" customHeight="1" x14ac:dyDescent="0.3">
      <c r="A14" s="77" t="s">
        <v>59</v>
      </c>
      <c r="B14" s="78"/>
      <c r="C14" s="5"/>
    </row>
    <row r="15" spans="1:3" s="1" customFormat="1" ht="15.9" customHeight="1" x14ac:dyDescent="0.3">
      <c r="A15" s="79" t="s">
        <v>61</v>
      </c>
      <c r="B15" s="80"/>
      <c r="C15" s="2"/>
    </row>
    <row r="16" spans="1:3" s="1" customFormat="1" ht="15.9" customHeight="1" x14ac:dyDescent="0.3">
      <c r="A16" s="77" t="s">
        <v>58</v>
      </c>
      <c r="B16" s="78"/>
      <c r="C16" s="4"/>
    </row>
    <row r="17" spans="1:3" s="1" customFormat="1" ht="15.9" customHeight="1" x14ac:dyDescent="0.3">
      <c r="A17" s="77" t="s">
        <v>60</v>
      </c>
      <c r="B17" s="78"/>
      <c r="C17" s="5"/>
    </row>
    <row r="18" spans="1:3" s="1" customFormat="1" ht="15.9" customHeight="1" x14ac:dyDescent="0.3">
      <c r="A18" s="79"/>
      <c r="B18" s="80"/>
      <c r="C18" s="5"/>
    </row>
    <row r="19" spans="1:3" s="7" customFormat="1" ht="15.9" customHeight="1" x14ac:dyDescent="0.3">
      <c r="A19" s="81" t="s">
        <v>40</v>
      </c>
      <c r="B19" s="69">
        <v>3688301.27</v>
      </c>
      <c r="C19" s="6"/>
    </row>
    <row r="20" spans="1:3" s="7" customFormat="1" ht="15.9" customHeight="1" x14ac:dyDescent="0.3">
      <c r="A20" s="26" t="s">
        <v>41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8" t="s">
        <v>2</v>
      </c>
      <c r="B22" s="88"/>
      <c r="C22" s="4"/>
    </row>
    <row r="23" spans="1:3" s="1" customFormat="1" ht="14.1" customHeight="1" x14ac:dyDescent="0.3">
      <c r="A23" s="29"/>
      <c r="B23" s="89" t="s">
        <v>39</v>
      </c>
      <c r="C23" s="4"/>
    </row>
    <row r="24" spans="1:3" s="1" customFormat="1" ht="15.9" customHeight="1" x14ac:dyDescent="0.3">
      <c r="A24" s="30" t="s">
        <v>66</v>
      </c>
      <c r="B24" s="89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34">
        <v>0</v>
      </c>
      <c r="C26" s="10"/>
    </row>
    <row r="27" spans="1:3" s="1" customFormat="1" ht="15.9" customHeight="1" x14ac:dyDescent="0.3">
      <c r="A27" s="33" t="s">
        <v>62</v>
      </c>
      <c r="B27" s="34">
        <v>37.64</v>
      </c>
      <c r="C27" s="10"/>
    </row>
    <row r="28" spans="1:3" s="1" customFormat="1" ht="15.9" customHeight="1" x14ac:dyDescent="0.3">
      <c r="A28" s="33" t="s">
        <v>63</v>
      </c>
      <c r="B28" s="34">
        <f>792012.69+3844.76+106246.81</f>
        <v>902104.26</v>
      </c>
      <c r="C28" s="10"/>
    </row>
    <row r="29" spans="1:3" s="1" customFormat="1" ht="15.9" customHeight="1" x14ac:dyDescent="0.3">
      <c r="A29" s="35" t="s">
        <v>26</v>
      </c>
      <c r="B29" s="36">
        <f>B27+B28+B26</f>
        <v>902141.9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1"/>
      <c r="C31" s="8"/>
    </row>
    <row r="32" spans="1:3" s="1" customFormat="1" ht="15.9" customHeight="1" x14ac:dyDescent="0.3">
      <c r="A32" s="38" t="s">
        <v>69</v>
      </c>
      <c r="B32" s="67">
        <v>3668116.25</v>
      </c>
      <c r="C32" s="11"/>
    </row>
    <row r="33" spans="1:4" s="12" customFormat="1" ht="15.9" customHeight="1" x14ac:dyDescent="0.3">
      <c r="A33" s="38" t="s">
        <v>35</v>
      </c>
      <c r="B33" s="27">
        <v>0</v>
      </c>
      <c r="C33" s="11"/>
    </row>
    <row r="34" spans="1:4" s="12" customFormat="1" ht="15.9" customHeight="1" x14ac:dyDescent="0.3">
      <c r="A34" s="22" t="s">
        <v>49</v>
      </c>
      <c r="B34" s="27">
        <v>11449.01</v>
      </c>
      <c r="C34" s="11"/>
    </row>
    <row r="35" spans="1:4" s="12" customFormat="1" ht="15.9" customHeight="1" x14ac:dyDescent="0.3">
      <c r="A35" s="22" t="s">
        <v>45</v>
      </c>
      <c r="B35" s="27">
        <f>20.98+3402.97</f>
        <v>3423.95</v>
      </c>
      <c r="C35" s="11"/>
    </row>
    <row r="36" spans="1:4" s="12" customFormat="1" ht="15.9" customHeight="1" x14ac:dyDescent="0.3">
      <c r="A36" s="39" t="s">
        <v>27</v>
      </c>
      <c r="B36" s="36">
        <f>SUM(B32:B35)</f>
        <v>3682989.21</v>
      </c>
      <c r="C36" s="13"/>
    </row>
    <row r="37" spans="1:4" s="12" customFormat="1" ht="15.9" customHeight="1" x14ac:dyDescent="0.3">
      <c r="A37" s="40"/>
      <c r="B37" s="41"/>
      <c r="C37" s="13"/>
    </row>
    <row r="38" spans="1:4" s="12" customFormat="1" ht="15.9" customHeight="1" x14ac:dyDescent="0.3">
      <c r="A38" s="42" t="s">
        <v>6</v>
      </c>
      <c r="B38" s="43"/>
      <c r="C38" s="13"/>
    </row>
    <row r="39" spans="1:4" s="12" customFormat="1" ht="15.9" customHeight="1" x14ac:dyDescent="0.3">
      <c r="A39" s="38" t="s">
        <v>70</v>
      </c>
      <c r="B39" s="69">
        <v>3551418.96</v>
      </c>
      <c r="C39" s="13"/>
      <c r="D39" s="21"/>
    </row>
    <row r="40" spans="1:4" s="12" customFormat="1" ht="15.9" customHeight="1" x14ac:dyDescent="0.3">
      <c r="A40" s="38" t="s">
        <v>50</v>
      </c>
      <c r="B40" s="27">
        <v>0</v>
      </c>
      <c r="C40" s="13"/>
      <c r="D40" s="21"/>
    </row>
    <row r="41" spans="1:4" s="12" customFormat="1" ht="15.9" customHeight="1" x14ac:dyDescent="0.3">
      <c r="A41" s="39" t="s">
        <v>28</v>
      </c>
      <c r="B41" s="36">
        <f>SUM(B39:B40)</f>
        <v>3551418.96</v>
      </c>
      <c r="C41" s="13"/>
    </row>
    <row r="42" spans="1:4" s="15" customFormat="1" ht="15.9" customHeight="1" x14ac:dyDescent="0.3">
      <c r="A42" s="44"/>
      <c r="B42" s="45"/>
      <c r="C42" s="14"/>
    </row>
    <row r="43" spans="1:4" s="12" customFormat="1" ht="15.9" customHeight="1" x14ac:dyDescent="0.3">
      <c r="A43" s="46" t="s">
        <v>7</v>
      </c>
      <c r="B43" s="47"/>
      <c r="C43" s="16"/>
    </row>
    <row r="44" spans="1:4" s="12" customFormat="1" ht="15.9" customHeight="1" x14ac:dyDescent="0.3">
      <c r="A44" s="48" t="s">
        <v>71</v>
      </c>
      <c r="B44" s="27">
        <v>3676292.19</v>
      </c>
      <c r="C44" s="16"/>
      <c r="D44" s="21"/>
    </row>
    <row r="45" spans="1:4" s="12" customFormat="1" ht="15.9" customHeight="1" x14ac:dyDescent="0.3">
      <c r="A45" s="44" t="s">
        <v>52</v>
      </c>
      <c r="B45" s="36">
        <f>B44</f>
        <v>3676292.19</v>
      </c>
      <c r="C45" s="16"/>
      <c r="D45" s="21"/>
    </row>
    <row r="46" spans="1:4" s="12" customFormat="1" ht="15.9" customHeight="1" x14ac:dyDescent="0.3">
      <c r="A46" s="48" t="s">
        <v>51</v>
      </c>
      <c r="B46" s="27">
        <v>0</v>
      </c>
      <c r="C46" s="16"/>
    </row>
    <row r="47" spans="1:4" s="12" customFormat="1" ht="15.9" customHeight="1" x14ac:dyDescent="0.3">
      <c r="A47" s="44" t="s">
        <v>53</v>
      </c>
      <c r="B47" s="36">
        <f>B46</f>
        <v>0</v>
      </c>
      <c r="C47" s="16"/>
    </row>
    <row r="48" spans="1:4" s="12" customFormat="1" ht="15.9" customHeight="1" x14ac:dyDescent="0.3">
      <c r="A48" s="42" t="s">
        <v>29</v>
      </c>
      <c r="B48" s="49">
        <f>B45+B47</f>
        <v>3676292.19</v>
      </c>
      <c r="C48" s="16"/>
    </row>
    <row r="49" spans="1:4" s="15" customFormat="1" ht="15.9" customHeight="1" x14ac:dyDescent="0.3">
      <c r="A49" s="44"/>
      <c r="B49" s="45"/>
      <c r="C49" s="14"/>
    </row>
    <row r="50" spans="1:4" s="12" customFormat="1" ht="15.9" customHeight="1" x14ac:dyDescent="0.3">
      <c r="A50" s="42" t="s">
        <v>8</v>
      </c>
      <c r="B50" s="50"/>
      <c r="C50" s="16"/>
    </row>
    <row r="51" spans="1:4" s="12" customFormat="1" ht="15.9" customHeight="1" x14ac:dyDescent="0.3">
      <c r="A51" s="42" t="s">
        <v>9</v>
      </c>
      <c r="B51" s="72"/>
      <c r="C51" s="8"/>
    </row>
    <row r="52" spans="1:4" s="12" customFormat="1" ht="15.9" customHeight="1" x14ac:dyDescent="0.3">
      <c r="A52" s="51" t="s">
        <v>10</v>
      </c>
      <c r="B52" s="27">
        <f>531736.28+1690.19</f>
        <v>533426.47</v>
      </c>
      <c r="C52" s="11"/>
    </row>
    <row r="53" spans="1:4" s="12" customFormat="1" ht="15.9" customHeight="1" x14ac:dyDescent="0.3">
      <c r="A53" s="52" t="s">
        <v>11</v>
      </c>
      <c r="B53" s="27">
        <f>2018412.94+1818</f>
        <v>2020230.94</v>
      </c>
      <c r="C53" s="11"/>
    </row>
    <row r="54" spans="1:4" s="12" customFormat="1" ht="15.9" customHeight="1" x14ac:dyDescent="0.3">
      <c r="A54" s="52" t="s">
        <v>12</v>
      </c>
      <c r="B54" s="27">
        <v>341154.57</v>
      </c>
      <c r="C54" s="11"/>
    </row>
    <row r="55" spans="1:4" s="12" customFormat="1" ht="15.9" customHeight="1" x14ac:dyDescent="0.3">
      <c r="A55" s="51" t="s">
        <v>13</v>
      </c>
      <c r="B55" s="27">
        <v>0</v>
      </c>
      <c r="C55" s="11"/>
    </row>
    <row r="56" spans="1:4" s="12" customFormat="1" ht="15.9" customHeight="1" x14ac:dyDescent="0.3">
      <c r="A56" s="51" t="s">
        <v>14</v>
      </c>
      <c r="B56" s="27">
        <f>235181.71+5421.14+941.65</f>
        <v>241544.5</v>
      </c>
      <c r="C56" s="11"/>
    </row>
    <row r="57" spans="1:4" s="12" customFormat="1" ht="15.9" customHeight="1" x14ac:dyDescent="0.3">
      <c r="A57" s="51" t="s">
        <v>15</v>
      </c>
      <c r="B57" s="27">
        <f>288455.65+134.05</f>
        <v>288589.7</v>
      </c>
      <c r="C57" s="11"/>
    </row>
    <row r="58" spans="1:4" s="12" customFormat="1" ht="26.25" customHeight="1" x14ac:dyDescent="0.3">
      <c r="A58" s="51" t="s">
        <v>43</v>
      </c>
      <c r="B58" s="27">
        <v>107153.4</v>
      </c>
      <c r="C58" s="11"/>
    </row>
    <row r="59" spans="1:4" s="12" customFormat="1" ht="15.9" customHeight="1" x14ac:dyDescent="0.3">
      <c r="A59" s="48" t="s">
        <v>42</v>
      </c>
      <c r="B59" s="27">
        <v>0</v>
      </c>
      <c r="C59" s="11"/>
    </row>
    <row r="60" spans="1:4" s="12" customFormat="1" ht="15.9" customHeight="1" x14ac:dyDescent="0.3">
      <c r="A60" s="48" t="s">
        <v>57</v>
      </c>
      <c r="B60" s="27">
        <v>19996.169999999998</v>
      </c>
      <c r="C60" s="11"/>
    </row>
    <row r="61" spans="1:4" s="12" customFormat="1" ht="15.9" customHeight="1" x14ac:dyDescent="0.3">
      <c r="A61" s="44" t="s">
        <v>44</v>
      </c>
      <c r="B61" s="36">
        <f>SUM(B52:B60)</f>
        <v>3552095.75</v>
      </c>
      <c r="C61" s="11"/>
      <c r="D61" s="21"/>
    </row>
    <row r="62" spans="1:4" s="12" customFormat="1" ht="15.9" customHeight="1" x14ac:dyDescent="0.3">
      <c r="A62" s="44"/>
      <c r="B62" s="53"/>
      <c r="C62" s="11"/>
      <c r="D62" s="21"/>
    </row>
    <row r="63" spans="1:4" s="12" customFormat="1" ht="15.9" customHeight="1" x14ac:dyDescent="0.3">
      <c r="A63" s="42" t="s">
        <v>16</v>
      </c>
      <c r="B63" s="72"/>
      <c r="C63" s="13"/>
    </row>
    <row r="64" spans="1:4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3552095.75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38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3"/>
      <c r="C75" s="17"/>
    </row>
    <row r="76" spans="1:6" s="12" customFormat="1" ht="15.9" customHeight="1" x14ac:dyDescent="0.3">
      <c r="A76" s="31" t="s">
        <v>67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64</v>
      </c>
      <c r="B78" s="34">
        <v>30</v>
      </c>
      <c r="C78" s="10"/>
      <c r="D78" s="21"/>
    </row>
    <row r="79" spans="1:6" s="12" customFormat="1" ht="15.9" customHeight="1" x14ac:dyDescent="0.3">
      <c r="A79" s="57" t="s">
        <v>65</v>
      </c>
      <c r="B79" s="34">
        <f>863428.78+3874.68+165701.9</f>
        <v>1033005.3600000001</v>
      </c>
      <c r="C79" s="19"/>
      <c r="D79" s="21"/>
      <c r="F79" s="21"/>
    </row>
    <row r="80" spans="1:6" s="12" customFormat="1" ht="15.9" customHeight="1" x14ac:dyDescent="0.3">
      <c r="A80" s="54" t="s">
        <v>33</v>
      </c>
      <c r="B80" s="58">
        <f>(B29+B36)-(B69+B74)</f>
        <v>1033035.3600000003</v>
      </c>
      <c r="C80" s="63"/>
      <c r="D80" s="21"/>
    </row>
    <row r="81" spans="1:5" s="12" customFormat="1" ht="15.9" customHeight="1" x14ac:dyDescent="0.3">
      <c r="A81" s="61" t="s">
        <v>48</v>
      </c>
      <c r="B81" s="83"/>
      <c r="C81" s="5"/>
      <c r="D81" s="2"/>
    </row>
    <row r="82" spans="1:5" s="12" customFormat="1" ht="15.9" customHeight="1" x14ac:dyDescent="0.3">
      <c r="A82" s="60" t="s">
        <v>22</v>
      </c>
      <c r="B82" s="74"/>
      <c r="C82" s="5"/>
      <c r="D82" s="2"/>
    </row>
    <row r="83" spans="1:5" s="12" customFormat="1" ht="15.9" customHeight="1" x14ac:dyDescent="0.3">
      <c r="A83" s="59" t="s">
        <v>23</v>
      </c>
      <c r="B83" s="34"/>
      <c r="C83" s="5"/>
      <c r="D83" s="2"/>
    </row>
    <row r="84" spans="1:5" s="12" customFormat="1" ht="15.9" customHeight="1" x14ac:dyDescent="0.3">
      <c r="A84" s="59" t="s">
        <v>24</v>
      </c>
      <c r="B84" s="34"/>
      <c r="C84" s="82"/>
      <c r="D84" s="68"/>
      <c r="E84" s="21"/>
    </row>
    <row r="85" spans="1:5" s="12" customFormat="1" ht="15.9" customHeight="1" x14ac:dyDescent="0.3">
      <c r="A85" s="59" t="s">
        <v>73</v>
      </c>
      <c r="B85" s="34">
        <v>31436.2</v>
      </c>
      <c r="C85" s="5"/>
      <c r="D85" s="2"/>
      <c r="E85" s="21"/>
    </row>
    <row r="86" spans="1:5" s="12" customFormat="1" ht="19.5" customHeight="1" x14ac:dyDescent="0.3">
      <c r="A86" s="64" t="s">
        <v>25</v>
      </c>
      <c r="B86" s="66"/>
      <c r="C86" s="1"/>
      <c r="D86" s="2"/>
    </row>
    <row r="87" spans="1:5" s="12" customFormat="1" ht="24.75" customHeight="1" x14ac:dyDescent="0.3">
      <c r="A87" s="90" t="s">
        <v>72</v>
      </c>
      <c r="B87" s="91"/>
      <c r="C87" s="1"/>
      <c r="D87" s="2"/>
    </row>
    <row r="88" spans="1:5" s="1" customFormat="1" ht="15.75" customHeight="1" x14ac:dyDescent="0.3">
      <c r="A88" s="62"/>
      <c r="B88" s="76" t="s">
        <v>68</v>
      </c>
      <c r="C88" s="4"/>
      <c r="D88" s="2"/>
    </row>
    <row r="89" spans="1:5" s="1" customFormat="1" x14ac:dyDescent="0.3">
      <c r="A89" s="84"/>
      <c r="B89" s="84"/>
      <c r="D89" s="2"/>
    </row>
    <row r="90" spans="1:5" s="12" customFormat="1" x14ac:dyDescent="0.3">
      <c r="A90" s="1"/>
      <c r="B90" s="75"/>
      <c r="C90" s="1"/>
      <c r="D90" s="2"/>
    </row>
    <row r="91" spans="1:5" x14ac:dyDescent="0.3">
      <c r="A91" s="65" t="s">
        <v>55</v>
      </c>
    </row>
    <row r="95" spans="1:5" x14ac:dyDescent="0.3">
      <c r="A95" s="65" t="s">
        <v>56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Ndm3g/7Tc5a0s2ZHlP1XleTowi7xk14WHzHHvquLsPs=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SyubYOaLT2rWKZuJ+QILmdx232n5Y2dbPNE6+fM4rLI=</DigestValue>
    </Reference>
  </SignedInfo>
  <SignatureValue>WghdVTnrm9EkxZNJel8JKAKmHlfK+CsJ3b/Qotebu7+qUSlvSIDlg3OrH0uwJvcHD6ppxV6+LDAB
+fP/PInWQ77cvUaMtGnPA8hadzL5HtIm6RRNt3MQU4ja9NpqqIGGwXmZyHHw5w8zuPRcbP/lX02v
teXBNf/nPnE8ZzzYE/8aVhyKALqRzLDWK130pAX89/+x79f2aCPPLXfB+Ejo0djrgRFnaHUmVuJy
lfpEJrGWt/GNbVm3LV6RMKca0hKHIQw5qI+T5j3SzEtU8I4OkjoBl0vBhpQR+726WOu1Szh4YMVo
DDko7V2vxL10DrcwIeNvyKH+Cg5YcKZbVGkRdw==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4UDe+BZTGXTtgkwE9MZqR6HDX4vEaJPgFNFeKhIPHiY=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STBklN9CitZCN6r4JEO6v7YLXfYQSORUqErQRctb4Q4=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CQAZ4GVTPNVVzJ7xe36uHllC3Go2QQEo2tvpAkq8T10=</DigestValue>
      </Reference>
      <Reference URI="/xl/sharedStrings.xml?ContentType=application/vnd.openxmlformats-officedocument.spreadsheetml.sharedStrings+xml">
        <DigestMethod Algorithm="http://www.w3.org/2001/04/xmlenc#sha256"/>
        <DigestValue>Lj1BDMV8xncSeAFOzdlELufk+0DMHB/00WRcw7+XBBg=</DigestValue>
      </Reference>
      <Reference URI="/xl/styles.xml?ContentType=application/vnd.openxmlformats-officedocument.spreadsheetml.styles+xml">
        <DigestMethod Algorithm="http://www.w3.org/2001/04/xmlenc#sha256"/>
        <DigestValue>Yg9oYCKL8XdIlmd3yK6G5NU0DXATyBdBQ3G3ogv0QVc=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cezxQn/+xV2ciht/8cvEuQ7CI2FW0Ev2c5r32liyuMI=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hNaSMt3gqB58K3/d2WOkZOycekoyHtRwPOVOKGcKOIU=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2023-05-18T19:41:48Z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2023-05-18T19:41:48Z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042023</vt:lpstr>
      <vt:lpstr>'042023'!Area_de_impressao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2023-03-10T14:34:08Z</cp:lastPrinted>
  <dcterms:created xsi:type="dcterms:W3CDTF">2021-09-23T15:15:02Z</dcterms:created>
  <dcterms:modified xsi:type="dcterms:W3CDTF">2023-05-18T19:40:34Z</dcterms:modified>
</cp:coreProperties>
</file>