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9.2023\MATRIZ\"/>
    </mc:Choice>
  </mc:AlternateContent>
  <bookViews>
    <workbookView showSheetTabs="0" xWindow="0" yWindow="0" windowWidth="23040" windowHeight="8736"/>
  </bookViews>
  <sheets>
    <sheet name="MATRIZ" sheetId="1" r:id="rId1"/>
  </sheets>
  <definedNames>
    <definedName name="_xlnm._FilterDatabase" localSheetId="0" hidden="1">MATRIZ!$A$5:$O$31</definedName>
    <definedName name="_xlnm.Print_Area" localSheetId="0">MATRIZ!$A$1:$O$54</definedName>
  </definedNames>
  <calcPr calcId="152511"/>
</workbook>
</file>

<file path=xl/calcChain.xml><?xml version="1.0" encoding="utf-8"?>
<calcChain xmlns="http://schemas.openxmlformats.org/spreadsheetml/2006/main">
  <c r="O28" i="1" l="1"/>
  <c r="O31" i="1"/>
  <c r="O24" i="1"/>
  <c r="O23" i="1"/>
  <c r="O19" i="1"/>
  <c r="O15" i="1"/>
  <c r="O14" i="1"/>
  <c r="O10" i="1"/>
  <c r="O9" i="1"/>
  <c r="O7" i="1"/>
  <c r="O6" i="1"/>
  <c r="O30" i="1" l="1"/>
  <c r="M30" i="1"/>
  <c r="O29" i="1"/>
  <c r="M29" i="1"/>
  <c r="O27" i="1"/>
  <c r="M27" i="1"/>
  <c r="O26" i="1"/>
  <c r="M26" i="1"/>
  <c r="O25" i="1"/>
  <c r="M25" i="1"/>
  <c r="O22" i="1"/>
  <c r="M22" i="1"/>
  <c r="O21" i="1"/>
  <c r="M21" i="1"/>
  <c r="O20" i="1"/>
  <c r="M20" i="1"/>
  <c r="O18" i="1"/>
  <c r="M18" i="1"/>
  <c r="O17" i="1"/>
  <c r="M17" i="1"/>
  <c r="O16" i="1"/>
  <c r="M16" i="1"/>
  <c r="O13" i="1"/>
  <c r="M13" i="1"/>
  <c r="O12" i="1"/>
  <c r="M12" i="1"/>
  <c r="O11" i="1"/>
  <c r="M11" i="1"/>
  <c r="O8" i="1"/>
  <c r="M8" i="1"/>
</calcChain>
</file>

<file path=xl/sharedStrings.xml><?xml version="1.0" encoding="utf-8"?>
<sst xmlns="http://schemas.openxmlformats.org/spreadsheetml/2006/main" count="237" uniqueCount="157">
  <si>
    <t>Cargo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</si>
  <si>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</si>
  <si>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</si>
  <si>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</si>
  <si>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</si>
  <si>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</si>
  <si>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</si>
  <si>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ANDRESSA RAFAELLA RIBEIRO CARNEIRO</t>
  </si>
  <si>
    <t>RODRIGO TOLEDO DA SILVA SANTOS</t>
  </si>
  <si>
    <t xml:space="preserve">Vinculo </t>
  </si>
  <si>
    <t>CLT</t>
  </si>
  <si>
    <t>(62) 3249-6267</t>
  </si>
  <si>
    <t>Nome</t>
  </si>
  <si>
    <t>andressa.carneiro@institutogennesis.org.br</t>
  </si>
  <si>
    <t>karoline.franca@institutogennesis.org.br</t>
  </si>
  <si>
    <t>rodrigo.santos@institutogennesis.org.br</t>
  </si>
  <si>
    <t>Data de Admissão</t>
  </si>
  <si>
    <t>01/08/2022</t>
  </si>
  <si>
    <t>03/01/2022</t>
  </si>
  <si>
    <t>compras03@institutogennesis.org.br</t>
  </si>
  <si>
    <t>LEONARDO RODRIGUES PAIS</t>
  </si>
  <si>
    <t>13/03/2023</t>
  </si>
  <si>
    <t>(1)</t>
  </si>
  <si>
    <t xml:space="preserve">% de Rateio </t>
  </si>
  <si>
    <t>Departamento</t>
  </si>
  <si>
    <t>PRESTAÇÃO DE CONTAS</t>
  </si>
  <si>
    <t>RECURSOS HUMANOS</t>
  </si>
  <si>
    <t>DEPARTAMENTO PESSOAL / SESMT</t>
  </si>
  <si>
    <t>Percentuais de Rateio Definidos Para Custeio da Sede Administrativa</t>
  </si>
  <si>
    <t>Unidade Gerida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</si>
  <si>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</si>
  <si>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</si>
  <si>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</si>
  <si>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</si>
  <si>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</si>
  <si>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</si>
  <si>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</si>
  <si>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</si>
  <si>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</si>
  <si>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</si>
  <si>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</si>
  <si>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ADRIANO SALLES AMADEU</t>
  </si>
  <si>
    <t>ADRIANO FERREIRA BARBOSA</t>
  </si>
  <si>
    <t>BRUNA VIEIRA CAMPOS</t>
  </si>
  <si>
    <t>ELIZABETH MACHADO DOS SANTOS</t>
  </si>
  <si>
    <t>GUILHERME DA SILVA CASTRO</t>
  </si>
  <si>
    <t>ISABELLA MEDEIROS DE MELO BARCELOS</t>
  </si>
  <si>
    <t xml:space="preserve">LIDIANY DE JESUS OLIVEIRA </t>
  </si>
  <si>
    <t>LUDMYLLA BASTOS E BARBOSA MAQUEARA</t>
  </si>
  <si>
    <t xml:space="preserve">THIAGO CORTEZ DA COSTA </t>
  </si>
  <si>
    <t>PJ</t>
  </si>
  <si>
    <t>TRANSPARÊNCIA</t>
  </si>
  <si>
    <t>CONSULTOR(A) DE GESTÃO DE CUSTOS</t>
  </si>
  <si>
    <t>(62) 3249-6272</t>
  </si>
  <si>
    <t>(62) 3249-6275</t>
  </si>
  <si>
    <t>(62) 3249-6277</t>
  </si>
  <si>
    <t>(62) 3249-6282</t>
  </si>
  <si>
    <t>(62) 3249-6290</t>
  </si>
  <si>
    <t>(62) 3249-6292</t>
  </si>
  <si>
    <t>deborah.costa@institutogennesis.org.br</t>
  </si>
  <si>
    <t>DÉBORAH INÁCIO MATHIAS COSTA</t>
  </si>
  <si>
    <t>Gerente de Gestão de Pessoas</t>
  </si>
  <si>
    <t>Instituto Gênnesis</t>
  </si>
  <si>
    <t>SARAH CRISTINA MOREIRA GOMES</t>
  </si>
  <si>
    <t>11/07/2023</t>
  </si>
  <si>
    <t>24/07/2023</t>
  </si>
  <si>
    <t>sarah.gomes@institutogennesis.org.br</t>
  </si>
  <si>
    <t>Unidade: Instituto Gênnesis - Gestão em saúde, Educação e Tecnologia - MATRIZ</t>
  </si>
  <si>
    <t>DEYBSON AUGUSTO DOS SANTOS</t>
  </si>
  <si>
    <t>MARTA KELLY NOGUEIRA DE LIMA</t>
  </si>
  <si>
    <t>MAURO CESAR BOSIO DOS REIS</t>
  </si>
  <si>
    <t>GERENTE DE PLANEJAMENTO</t>
  </si>
  <si>
    <t>deybson.santos@institutogennesis.org.br</t>
  </si>
  <si>
    <t>RELAÇÃO MENSAL DOS MEMBROS DA DIRETORIA E DAS CHEFIAS</t>
  </si>
  <si>
    <t>GERENTE DE TRANSPARÊNCIA</t>
  </si>
  <si>
    <t>elizabeth.machado@institutogennesis.org.br</t>
  </si>
  <si>
    <t>guilherme.castro@institutogennesis.org.br</t>
  </si>
  <si>
    <t>isabella.barcelos@institutogennesis.org.br</t>
  </si>
  <si>
    <t>lidiany.oliveira@institutogennesis.org.br</t>
  </si>
  <si>
    <t>ludmylla.bastos@institutogennesis.org.br</t>
  </si>
  <si>
    <t>marta.lima@institutogennesis.org.br</t>
  </si>
  <si>
    <t>thiago.costa@institutogennesis.org.br</t>
  </si>
  <si>
    <t>mauro.reis@institutogennesis.org.br</t>
  </si>
  <si>
    <t>Telefone</t>
  </si>
  <si>
    <t>E-mail</t>
  </si>
  <si>
    <t>Notas</t>
  </si>
  <si>
    <t>KAROLINE FRANCA DOS SANTOS</t>
  </si>
  <si>
    <t>MARCELO MARQUES TEIXEIRA</t>
  </si>
  <si>
    <t>MONICA KAMILLA INACIA RIBEIRO</t>
  </si>
  <si>
    <t>PATRICIA RODRIGUES MILANI</t>
  </si>
  <si>
    <t>PAULO DE TARSO FERREIRA CASTRO</t>
  </si>
  <si>
    <t>01/08/2023</t>
  </si>
  <si>
    <t>SUPERINTENDENTE DE GOVERNANÇA CORPORATIVA</t>
  </si>
  <si>
    <t>GERENTE DE SUPRIMENTOS CORPORATIVO</t>
  </si>
  <si>
    <t>10/08/2023</t>
  </si>
  <si>
    <t>SUPERINTENDENTE EXECUTIVA</t>
  </si>
  <si>
    <t>marcelo.teixeira@institutogennesis.org.br</t>
  </si>
  <si>
    <t>monica.ribeiro@institutogennesis.org.br</t>
  </si>
  <si>
    <t>patricia.milani@institutogennesis.org.br</t>
  </si>
  <si>
    <t>Elaborado: Agda Silvana</t>
  </si>
  <si>
    <t>paulo.castro@institutogennesis.org.br</t>
  </si>
  <si>
    <t>COORDENADOR(A) DE PRESTAÇÃO DE CONTAS</t>
  </si>
  <si>
    <t>SUPERINTENDÊNCIA DE GOVERNANÇA CORPORATIVA</t>
  </si>
  <si>
    <t>COMPRAS</t>
  </si>
  <si>
    <t>COORDENADOR(A) DE CONTRATOS</t>
  </si>
  <si>
    <t>CONTRATOS</t>
  </si>
  <si>
    <t xml:space="preserve">DIRETORIA ADMINISTRATIVA CORPORATIVA </t>
  </si>
  <si>
    <t>COORDENADOR(A) DE DEPARTAMENTO PESSOAL E SESMT</t>
  </si>
  <si>
    <t>COORDENADOR(A) DE RECURSOS HUMANOS</t>
  </si>
  <si>
    <t>GERENTE DE FINANÇAS E CONTROLE CORPORATIVO</t>
  </si>
  <si>
    <t>GERENTE TÉCNICA CORPORATIVA</t>
  </si>
  <si>
    <t>GERÊNCIA TÉCNICA CORPORATIVA</t>
  </si>
  <si>
    <t>GERENTE DE GESTÃO DE PESSOAS CORPORATIVA</t>
  </si>
  <si>
    <t>DIRETOR ASSISTENCIAL CORPORATIVA</t>
  </si>
  <si>
    <t>CONTROLADORIA</t>
  </si>
  <si>
    <t xml:space="preserve"> GERÊNCIA DE SUPRIMENTOS CORPORATIVA</t>
  </si>
  <si>
    <t>GERÊNCIA DE CONTROLADORIA CORPORATIVA</t>
  </si>
  <si>
    <t>SUPERINTENDÊNCIA EXECUTIVA</t>
  </si>
  <si>
    <t>DIRETOR(A) TÉCNICO CORPORATIVO</t>
  </si>
  <si>
    <t>DIRETORIA TÉCNICA CORPORATIVA</t>
  </si>
  <si>
    <t>GERENTE ASSISTENCIAL CORPORATIVA</t>
  </si>
  <si>
    <t xml:space="preserve"> GERÊNCIA DE INFRAESTRUTURA CORPORATIVA</t>
  </si>
  <si>
    <t>GERÊNCIA DE FINANÇAS E CONTROLE CORPORATIVA</t>
  </si>
  <si>
    <t>GERENTE DO NÚCLEO DE INOVAÇÃO E TECNOLOGIA CORPORATIVO</t>
  </si>
  <si>
    <t>GERÊNCIA DO NÚCLEO DE INOVAÇÃO E TECNOLOGIA CORPORATIVA</t>
  </si>
  <si>
    <t>GERÊNCIA DE GESTÃO DE PESSOAS CORPORATIVA</t>
  </si>
  <si>
    <t>GERENTE DE INFRAESTRUTURA CORPORATIVO</t>
  </si>
  <si>
    <t>DIRETOR(A) ASSISTENCIAL CORPORATIVO</t>
  </si>
  <si>
    <t>DIRETOR(A) ADMINISTRATIVO CORPORATIVO</t>
  </si>
  <si>
    <t>ENGENHARIA CLINICA E MANUTENÇÃO</t>
  </si>
  <si>
    <t>COORDENADOR(A) DE ENGENHARIA CLÍNICA E MANUTENÇÃO</t>
  </si>
  <si>
    <t>COORDENADOR(A) DE COMPRAS</t>
  </si>
  <si>
    <t>AURELINO PIRES ALVES</t>
  </si>
  <si>
    <t>ESTER DE MARRA GONTIJO CARNEIRO</t>
  </si>
  <si>
    <t>LORRAINE FERNANDES CINTRA</t>
  </si>
  <si>
    <t>21/09/2023</t>
  </si>
  <si>
    <t>COORDENADOR (A) FINANCEIRO</t>
  </si>
  <si>
    <t>14/09/2023</t>
  </si>
  <si>
    <t>COORDENADOR (A) ADMINISTRATIVO</t>
  </si>
  <si>
    <t>GERENTE DE QUALIDADE CORPORATIVO</t>
  </si>
  <si>
    <t>FINANCEIRO</t>
  </si>
  <si>
    <t>ADMINISTRATIVO</t>
  </si>
  <si>
    <t>QUALIDADE CORPORATIVO</t>
  </si>
  <si>
    <t>aurelino.alves@institutogennesis.org.br</t>
  </si>
  <si>
    <t>ester.carneiro@institutogennesis.org.br</t>
  </si>
  <si>
    <t>qualidade@institutogennesis.org.br</t>
  </si>
  <si>
    <t>Competência: SETEMBRO_2023</t>
  </si>
  <si>
    <t>Data: 09/10/2023</t>
  </si>
  <si>
    <t>GERENTE DE CONTROLADORIA CORPORATIVA</t>
  </si>
  <si>
    <t>Salário Contratual (R$)</t>
  </si>
  <si>
    <t>RODRIGO DE OLIVEIRA ROCHA</t>
  </si>
  <si>
    <t>COORDENADOR(A) DE PROJETOS</t>
  </si>
  <si>
    <t>COORDENAÇÃO DE PROJETOS</t>
  </si>
  <si>
    <t>rodrigo.rocha@institutogennesis.org.br</t>
  </si>
  <si>
    <t>bruna.campos@institutogennesis.org.br</t>
  </si>
  <si>
    <t>adriano.salles@institutogennesis.org.br</t>
  </si>
  <si>
    <t>adriano.barbosa@institutogennesis.org.br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</si>
</sst>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Times New Roman"/>
      <charset val="204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MT"/>
      <family val="2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sz val="9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10" fontId="6" fillId="0" borderId="10" xfId="2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top" shrinkToFit="1"/>
    </xf>
    <xf numFmtId="0" fontId="8" fillId="4" borderId="9" xfId="0" applyFont="1" applyFill="1" applyBorder="1" applyAlignment="1">
      <alignment horizontal="left" vertical="center"/>
    </xf>
    <xf numFmtId="49" fontId="2" fillId="4" borderId="17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shrinkToFit="1"/>
    </xf>
    <xf numFmtId="4" fontId="8" fillId="4" borderId="1" xfId="0" applyNumberFormat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left" vertical="center"/>
    </xf>
    <xf numFmtId="14" fontId="8" fillId="4" borderId="9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0</xdr:col>
      <xdr:colOff>1853151</xdr:colOff>
      <xdr:row>2</xdr:row>
      <xdr:rowOff>228599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6674"/>
          <a:ext cx="1847850" cy="790575"/>
        </a:xfrm>
        <a:prstGeom prst="rect">
          <a:avLst/>
        </a:prstGeom>
      </xdr:spPr>
    </xdr:pic>
    <xdr:clientData/>
  </xdr:twoCellAnchor>
  <xdr:twoCellAnchor editAs="oneCell">
    <xdr:from>
      <xdr:col>11</xdr:col>
      <xdr:colOff>561975</xdr:colOff>
      <xdr:row>0</xdr:row>
      <xdr:rowOff>114300</xdr:rowOff>
    </xdr:from>
    <xdr:to>
      <xdr:col>14</xdr:col>
      <xdr:colOff>346711</xdr:colOff>
      <xdr:row>2</xdr:row>
      <xdr:rowOff>247650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16700" y="114300"/>
          <a:ext cx="243268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na.campos@ibgcbrasil.org.br" TargetMode="External"/><Relationship Id="rId13" Type="http://schemas.openxmlformats.org/officeDocument/2006/relationships/hyperlink" Target="mailto:mauro.reis@institutogennesis.org.br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rodrigo.santos@institutogennesis.org.br" TargetMode="External"/><Relationship Id="rId7" Type="http://schemas.openxmlformats.org/officeDocument/2006/relationships/hyperlink" Target="mailto:adriano.barbosa@ibgcbrasil.org.br" TargetMode="External"/><Relationship Id="rId12" Type="http://schemas.openxmlformats.org/officeDocument/2006/relationships/hyperlink" Target="mailto:guilherme.castro@institutogennesis.org.b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aroline.franca@institutogennesis.org.br" TargetMode="External"/><Relationship Id="rId16" Type="http://schemas.openxmlformats.org/officeDocument/2006/relationships/hyperlink" Target="mailto:rodrigo.rocha@institutogennesis.org.br" TargetMode="External"/><Relationship Id="rId1" Type="http://schemas.openxmlformats.org/officeDocument/2006/relationships/hyperlink" Target="mailto:andressa.carneiro@institutogennesis.org.br" TargetMode="External"/><Relationship Id="rId6" Type="http://schemas.openxmlformats.org/officeDocument/2006/relationships/hyperlink" Target="mailto:lidiany.oliveira@institutogennesis.org.br" TargetMode="External"/><Relationship Id="rId11" Type="http://schemas.openxmlformats.org/officeDocument/2006/relationships/hyperlink" Target="mailto:marta.lima@institutogennesis.org.br" TargetMode="External"/><Relationship Id="rId5" Type="http://schemas.openxmlformats.org/officeDocument/2006/relationships/hyperlink" Target="mailto:adriano.salles@ibgcbrasil.org.br" TargetMode="External"/><Relationship Id="rId15" Type="http://schemas.openxmlformats.org/officeDocument/2006/relationships/hyperlink" Target="mailto:sarah.gomes@institutogennesis.org.br" TargetMode="External"/><Relationship Id="rId10" Type="http://schemas.openxmlformats.org/officeDocument/2006/relationships/hyperlink" Target="mailto:deborah.costa@institutogennesis.org.br" TargetMode="External"/><Relationship Id="rId4" Type="http://schemas.openxmlformats.org/officeDocument/2006/relationships/hyperlink" Target="mailto:elizabeth.machado@institutogennesis.org.br" TargetMode="External"/><Relationship Id="rId9" Type="http://schemas.openxmlformats.org/officeDocument/2006/relationships/hyperlink" Target="mailto:thiago.costa@institutogennesis.org.br" TargetMode="External"/><Relationship Id="rId14" Type="http://schemas.openxmlformats.org/officeDocument/2006/relationships/hyperlink" Target="mailto:compras03@institutogennesis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9" sqref="I19"/>
    </sheetView>
  </sheetViews>
  <sheetFormatPr defaultRowHeight="13.2"/>
  <cols>
    <col min="1" max="1" width="43.77734375" customWidth="1"/>
    <col min="2" max="2" width="8.109375" style="6" customWidth="1"/>
    <col min="3" max="3" width="32.33203125" style="1" customWidth="1"/>
    <col min="4" max="4" width="69.44140625" style="1" customWidth="1"/>
    <col min="5" max="5" width="69.77734375" style="1" customWidth="1"/>
    <col min="6" max="6" width="9.77734375" style="1" customWidth="1"/>
    <col min="7" max="7" width="15.44140625" style="1" customWidth="1"/>
    <col min="8" max="8" width="48" style="1" customWidth="1"/>
    <col min="9" max="9" width="15.6640625" bestFit="1" customWidth="1"/>
    <col min="10" max="10" width="16" bestFit="1" customWidth="1"/>
    <col min="11" max="11" width="16.44140625" bestFit="1" customWidth="1"/>
    <col min="12" max="12" width="13.77734375" bestFit="1" customWidth="1"/>
    <col min="13" max="13" width="16" bestFit="1" customWidth="1"/>
    <col min="14" max="14" width="16.44140625" customWidth="1"/>
    <col min="15" max="15" width="13.33203125" bestFit="1" customWidth="1"/>
  </cols>
  <sheetData>
    <row r="1" spans="1:16" s="2" customFormat="1" ht="24.9" customHeight="1">
      <c r="A1" s="39" t="s">
        <v>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1"/>
    </row>
    <row r="2" spans="1:16" s="2" customFormat="1" ht="24.9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6" s="2" customFormat="1" ht="24.9" customHeight="1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16" s="2" customFormat="1" ht="22.5" customHeight="1">
      <c r="A4" s="48" t="s">
        <v>67</v>
      </c>
      <c r="B4" s="49"/>
      <c r="C4" s="49"/>
      <c r="D4" s="49"/>
      <c r="E4" s="49"/>
      <c r="F4" s="49"/>
      <c r="G4" s="20"/>
      <c r="H4" s="50" t="s">
        <v>146</v>
      </c>
      <c r="I4" s="50"/>
      <c r="J4" s="50"/>
      <c r="K4" s="50"/>
      <c r="L4" s="50"/>
      <c r="M4" s="50"/>
      <c r="N4" s="50"/>
      <c r="O4" s="51"/>
    </row>
    <row r="5" spans="1:16" s="3" customFormat="1" ht="48.6" customHeight="1">
      <c r="A5" s="22" t="s">
        <v>12</v>
      </c>
      <c r="B5" s="21" t="s">
        <v>85</v>
      </c>
      <c r="C5" s="15" t="s">
        <v>16</v>
      </c>
      <c r="D5" s="15" t="s">
        <v>0</v>
      </c>
      <c r="E5" s="15" t="s">
        <v>24</v>
      </c>
      <c r="F5" s="15" t="s">
        <v>9</v>
      </c>
      <c r="G5" s="15" t="s">
        <v>83</v>
      </c>
      <c r="H5" s="15" t="s">
        <v>84</v>
      </c>
      <c r="I5" s="15" t="s">
        <v>149</v>
      </c>
      <c r="J5" s="15" t="s">
        <v>1</v>
      </c>
      <c r="K5" s="15" t="s">
        <v>2</v>
      </c>
      <c r="L5" s="15" t="s">
        <v>3</v>
      </c>
      <c r="M5" s="15" t="s">
        <v>4</v>
      </c>
      <c r="N5" s="15" t="s">
        <v>5</v>
      </c>
      <c r="O5" s="15" t="s">
        <v>6</v>
      </c>
    </row>
    <row r="6" spans="1:16" ht="12.6" customHeight="1">
      <c r="A6" s="34" t="s">
        <v>42</v>
      </c>
      <c r="B6" s="25" t="s">
        <v>22</v>
      </c>
      <c r="C6" s="30">
        <v>45047</v>
      </c>
      <c r="D6" s="26" t="s">
        <v>123</v>
      </c>
      <c r="E6" s="36" t="s">
        <v>124</v>
      </c>
      <c r="F6" s="36" t="s">
        <v>50</v>
      </c>
      <c r="G6" s="28" t="s">
        <v>11</v>
      </c>
      <c r="H6" s="53" t="s">
        <v>156</v>
      </c>
      <c r="I6" s="33">
        <v>15000</v>
      </c>
      <c r="J6" s="33">
        <v>15000</v>
      </c>
      <c r="K6" s="33"/>
      <c r="L6" s="33"/>
      <c r="M6" s="33">
        <v>15000</v>
      </c>
      <c r="N6" s="33">
        <v>300</v>
      </c>
      <c r="O6" s="33">
        <f>M6-N6</f>
        <v>14700</v>
      </c>
    </row>
    <row r="7" spans="1:16" ht="12.6" customHeight="1">
      <c r="A7" s="34" t="s">
        <v>41</v>
      </c>
      <c r="B7" s="25" t="s">
        <v>22</v>
      </c>
      <c r="C7" s="30">
        <v>45047</v>
      </c>
      <c r="D7" s="31" t="s">
        <v>109</v>
      </c>
      <c r="E7" s="32" t="s">
        <v>122</v>
      </c>
      <c r="F7" s="32" t="s">
        <v>50</v>
      </c>
      <c r="G7" s="28" t="s">
        <v>11</v>
      </c>
      <c r="H7" s="53" t="s">
        <v>155</v>
      </c>
      <c r="I7" s="33">
        <v>15000</v>
      </c>
      <c r="J7" s="33">
        <v>15000</v>
      </c>
      <c r="K7" s="33"/>
      <c r="L7" s="33"/>
      <c r="M7" s="33">
        <v>15000</v>
      </c>
      <c r="N7" s="33">
        <v>337.5</v>
      </c>
      <c r="O7" s="33">
        <f>M7-N7</f>
        <v>14662.5</v>
      </c>
    </row>
    <row r="8" spans="1:16" ht="12.6" customHeight="1">
      <c r="A8" s="24" t="s">
        <v>7</v>
      </c>
      <c r="B8" s="25" t="s">
        <v>22</v>
      </c>
      <c r="C8" s="26" t="s">
        <v>17</v>
      </c>
      <c r="D8" s="31" t="s">
        <v>101</v>
      </c>
      <c r="E8" s="31" t="s">
        <v>25</v>
      </c>
      <c r="F8" s="33" t="s">
        <v>10</v>
      </c>
      <c r="G8" s="28" t="s">
        <v>11</v>
      </c>
      <c r="H8" s="29" t="s">
        <v>13</v>
      </c>
      <c r="I8" s="23">
        <v>7065.7</v>
      </c>
      <c r="J8" s="23">
        <v>8958.93</v>
      </c>
      <c r="K8" s="23"/>
      <c r="L8" s="23"/>
      <c r="M8" s="23">
        <f t="shared" ref="M8" si="0">J8</f>
        <v>8958.93</v>
      </c>
      <c r="N8" s="23">
        <v>2180.87</v>
      </c>
      <c r="O8" s="23">
        <f t="shared" ref="O8" si="1">J8-N8</f>
        <v>6778.06</v>
      </c>
    </row>
    <row r="9" spans="1:16" s="2" customFormat="1" ht="12.6" customHeight="1">
      <c r="A9" s="34" t="s">
        <v>43</v>
      </c>
      <c r="B9" s="25" t="s">
        <v>22</v>
      </c>
      <c r="C9" s="26" t="s">
        <v>18</v>
      </c>
      <c r="D9" s="31" t="s">
        <v>110</v>
      </c>
      <c r="E9" s="32" t="s">
        <v>111</v>
      </c>
      <c r="F9" s="32" t="s">
        <v>50</v>
      </c>
      <c r="G9" s="28" t="s">
        <v>53</v>
      </c>
      <c r="H9" s="53" t="s">
        <v>154</v>
      </c>
      <c r="I9" s="33">
        <v>15000</v>
      </c>
      <c r="J9" s="33">
        <v>15000</v>
      </c>
      <c r="K9" s="33"/>
      <c r="L9" s="33"/>
      <c r="M9" s="33">
        <v>15000</v>
      </c>
      <c r="N9" s="33">
        <v>300</v>
      </c>
      <c r="O9" s="33">
        <f>M9-N9</f>
        <v>14700</v>
      </c>
      <c r="P9"/>
    </row>
    <row r="10" spans="1:16" ht="12.6" customHeight="1">
      <c r="A10" s="34" t="s">
        <v>60</v>
      </c>
      <c r="B10" s="25" t="s">
        <v>22</v>
      </c>
      <c r="C10" s="26" t="s">
        <v>21</v>
      </c>
      <c r="D10" s="31" t="s">
        <v>112</v>
      </c>
      <c r="E10" s="32" t="s">
        <v>125</v>
      </c>
      <c r="F10" s="32" t="s">
        <v>50</v>
      </c>
      <c r="G10" s="28" t="s">
        <v>58</v>
      </c>
      <c r="H10" s="29" t="s">
        <v>59</v>
      </c>
      <c r="I10" s="33">
        <v>15000</v>
      </c>
      <c r="J10" s="33">
        <v>15000</v>
      </c>
      <c r="K10" s="33"/>
      <c r="L10" s="33"/>
      <c r="M10" s="33">
        <v>15000</v>
      </c>
      <c r="N10" s="33">
        <v>300</v>
      </c>
      <c r="O10" s="33">
        <f>M10-N10</f>
        <v>14700</v>
      </c>
    </row>
    <row r="11" spans="1:16" ht="12.6" customHeight="1">
      <c r="A11" s="34" t="s">
        <v>132</v>
      </c>
      <c r="B11" s="25" t="s">
        <v>22</v>
      </c>
      <c r="C11" s="37" t="s">
        <v>135</v>
      </c>
      <c r="D11" s="37" t="s">
        <v>136</v>
      </c>
      <c r="E11" s="32" t="s">
        <v>140</v>
      </c>
      <c r="F11" s="32" t="s">
        <v>10</v>
      </c>
      <c r="G11" s="28" t="s">
        <v>11</v>
      </c>
      <c r="H11" s="29" t="s">
        <v>143</v>
      </c>
      <c r="I11" s="23">
        <v>7065.7</v>
      </c>
      <c r="J11" s="23">
        <v>2472.9899999999998</v>
      </c>
      <c r="K11" s="23"/>
      <c r="L11" s="23"/>
      <c r="M11" s="23">
        <f t="shared" ref="M11" si="2">J11</f>
        <v>2472.9899999999998</v>
      </c>
      <c r="N11" s="23">
        <v>202.76</v>
      </c>
      <c r="O11" s="23">
        <f t="shared" ref="O11:O13" si="3">J11-N11</f>
        <v>2270.2299999999996</v>
      </c>
    </row>
    <row r="12" spans="1:16" ht="12.6" customHeight="1">
      <c r="A12" s="24" t="s">
        <v>68</v>
      </c>
      <c r="B12" s="25" t="s">
        <v>22</v>
      </c>
      <c r="C12" s="30" t="s">
        <v>91</v>
      </c>
      <c r="D12" s="31" t="s">
        <v>127</v>
      </c>
      <c r="E12" s="31" t="s">
        <v>113</v>
      </c>
      <c r="F12" s="33" t="s">
        <v>10</v>
      </c>
      <c r="G12" s="28" t="s">
        <v>11</v>
      </c>
      <c r="H12" s="29" t="s">
        <v>72</v>
      </c>
      <c r="I12" s="23">
        <v>18571.43</v>
      </c>
      <c r="J12" s="23">
        <v>14141.66</v>
      </c>
      <c r="K12" s="23">
        <v>2880.95</v>
      </c>
      <c r="L12" s="23">
        <v>2160.71</v>
      </c>
      <c r="M12" s="23">
        <f>J12-K12-L12</f>
        <v>9100</v>
      </c>
      <c r="N12" s="23">
        <v>3312.95</v>
      </c>
      <c r="O12" s="23">
        <f t="shared" si="3"/>
        <v>10828.71</v>
      </c>
    </row>
    <row r="13" spans="1:16" ht="12.6" customHeight="1">
      <c r="A13" s="24" t="s">
        <v>133</v>
      </c>
      <c r="B13" s="25" t="s">
        <v>22</v>
      </c>
      <c r="C13" s="37" t="s">
        <v>137</v>
      </c>
      <c r="D13" s="31" t="s">
        <v>138</v>
      </c>
      <c r="E13" s="31" t="s">
        <v>141</v>
      </c>
      <c r="F13" s="33" t="s">
        <v>10</v>
      </c>
      <c r="G13" s="28" t="s">
        <v>11</v>
      </c>
      <c r="H13" s="29" t="s">
        <v>144</v>
      </c>
      <c r="I13" s="23">
        <v>7065.7</v>
      </c>
      <c r="J13" s="23">
        <v>4204.1000000000004</v>
      </c>
      <c r="K13" s="23"/>
      <c r="L13" s="23"/>
      <c r="M13" s="23">
        <f t="shared" ref="M13" si="4">J13</f>
        <v>4204.1000000000004</v>
      </c>
      <c r="N13" s="23">
        <v>595.49</v>
      </c>
      <c r="O13" s="23">
        <f t="shared" si="3"/>
        <v>3608.6100000000006</v>
      </c>
    </row>
    <row r="14" spans="1:16" ht="12.6" customHeight="1">
      <c r="A14" s="34" t="s">
        <v>44</v>
      </c>
      <c r="B14" s="25" t="s">
        <v>22</v>
      </c>
      <c r="C14" s="30" t="s">
        <v>64</v>
      </c>
      <c r="D14" s="31" t="s">
        <v>74</v>
      </c>
      <c r="E14" s="32" t="s">
        <v>51</v>
      </c>
      <c r="F14" s="32" t="s">
        <v>50</v>
      </c>
      <c r="G14" s="28" t="s">
        <v>54</v>
      </c>
      <c r="H14" s="29" t="s">
        <v>75</v>
      </c>
      <c r="I14" s="33">
        <v>15000</v>
      </c>
      <c r="J14" s="33">
        <v>15000</v>
      </c>
      <c r="K14" s="33"/>
      <c r="L14" s="33"/>
      <c r="M14" s="33">
        <v>15000</v>
      </c>
      <c r="N14" s="33">
        <v>300</v>
      </c>
      <c r="O14" s="33">
        <f>M14-N14</f>
        <v>14700</v>
      </c>
    </row>
    <row r="15" spans="1:16" ht="12.6" customHeight="1">
      <c r="A15" s="34" t="s">
        <v>45</v>
      </c>
      <c r="B15" s="25" t="s">
        <v>22</v>
      </c>
      <c r="C15" s="30" t="s">
        <v>65</v>
      </c>
      <c r="D15" s="31" t="s">
        <v>52</v>
      </c>
      <c r="E15" s="32" t="s">
        <v>114</v>
      </c>
      <c r="F15" s="32" t="s">
        <v>50</v>
      </c>
      <c r="G15" s="28" t="s">
        <v>55</v>
      </c>
      <c r="H15" s="29" t="s">
        <v>76</v>
      </c>
      <c r="I15" s="33">
        <v>12000</v>
      </c>
      <c r="J15" s="33">
        <v>12000</v>
      </c>
      <c r="K15" s="33"/>
      <c r="L15" s="33"/>
      <c r="M15" s="33">
        <v>12000</v>
      </c>
      <c r="N15" s="33">
        <v>240</v>
      </c>
      <c r="O15" s="33">
        <f>M15-N15</f>
        <v>11760</v>
      </c>
    </row>
    <row r="16" spans="1:16" ht="12.6" customHeight="1">
      <c r="A16" s="24" t="s">
        <v>46</v>
      </c>
      <c r="B16" s="25" t="s">
        <v>22</v>
      </c>
      <c r="C16" s="30" t="s">
        <v>91</v>
      </c>
      <c r="D16" s="31" t="s">
        <v>92</v>
      </c>
      <c r="E16" s="32" t="s">
        <v>102</v>
      </c>
      <c r="F16" s="33" t="s">
        <v>10</v>
      </c>
      <c r="G16" s="28" t="s">
        <v>11</v>
      </c>
      <c r="H16" s="29" t="s">
        <v>77</v>
      </c>
      <c r="I16" s="23">
        <v>25000</v>
      </c>
      <c r="J16" s="23">
        <v>34250</v>
      </c>
      <c r="K16" s="23"/>
      <c r="L16" s="23"/>
      <c r="M16" s="23">
        <f t="shared" ref="M16:M18" si="5">J16</f>
        <v>34250</v>
      </c>
      <c r="N16" s="23">
        <v>9169.57</v>
      </c>
      <c r="O16" s="23">
        <f t="shared" ref="O16:O18" si="6">J16-N16</f>
        <v>25080.43</v>
      </c>
    </row>
    <row r="17" spans="1:17" ht="12.6" customHeight="1">
      <c r="A17" s="24" t="s">
        <v>86</v>
      </c>
      <c r="B17" s="25" t="s">
        <v>22</v>
      </c>
      <c r="C17" s="30" t="s">
        <v>18</v>
      </c>
      <c r="D17" s="31" t="s">
        <v>93</v>
      </c>
      <c r="E17" s="32" t="s">
        <v>115</v>
      </c>
      <c r="F17" s="33" t="s">
        <v>10</v>
      </c>
      <c r="G17" s="28" t="s">
        <v>11</v>
      </c>
      <c r="H17" s="29" t="s">
        <v>14</v>
      </c>
      <c r="I17" s="23">
        <v>10000</v>
      </c>
      <c r="J17" s="23">
        <v>10919.94</v>
      </c>
      <c r="K17" s="23"/>
      <c r="L17" s="23"/>
      <c r="M17" s="23">
        <f t="shared" si="5"/>
        <v>10919.94</v>
      </c>
      <c r="N17" s="23">
        <v>2753.32</v>
      </c>
      <c r="O17" s="23">
        <f t="shared" si="6"/>
        <v>8166.6200000000008</v>
      </c>
    </row>
    <row r="18" spans="1:17" s="2" customFormat="1" ht="12.6" customHeight="1">
      <c r="A18" s="24" t="s">
        <v>20</v>
      </c>
      <c r="B18" s="25" t="s">
        <v>22</v>
      </c>
      <c r="C18" s="35" t="s">
        <v>21</v>
      </c>
      <c r="D18" s="31" t="s">
        <v>131</v>
      </c>
      <c r="E18" s="31" t="s">
        <v>103</v>
      </c>
      <c r="F18" s="33" t="s">
        <v>10</v>
      </c>
      <c r="G18" s="28" t="s">
        <v>11</v>
      </c>
      <c r="H18" s="29" t="s">
        <v>19</v>
      </c>
      <c r="I18" s="23">
        <v>7065.7</v>
      </c>
      <c r="J18" s="23">
        <v>7772.59</v>
      </c>
      <c r="K18" s="23"/>
      <c r="L18" s="23"/>
      <c r="M18" s="23">
        <f t="shared" si="5"/>
        <v>7772.59</v>
      </c>
      <c r="N18" s="23">
        <v>1803.73</v>
      </c>
      <c r="O18" s="23">
        <f t="shared" si="6"/>
        <v>5968.8600000000006</v>
      </c>
      <c r="P18"/>
      <c r="Q18"/>
    </row>
    <row r="19" spans="1:17" ht="12.6" customHeight="1">
      <c r="A19" s="34" t="s">
        <v>47</v>
      </c>
      <c r="B19" s="25" t="s">
        <v>22</v>
      </c>
      <c r="C19" s="30">
        <v>45047</v>
      </c>
      <c r="D19" s="26" t="s">
        <v>148</v>
      </c>
      <c r="E19" s="36" t="s">
        <v>116</v>
      </c>
      <c r="F19" s="36" t="s">
        <v>50</v>
      </c>
      <c r="G19" s="28" t="s">
        <v>56</v>
      </c>
      <c r="H19" s="29" t="s">
        <v>78</v>
      </c>
      <c r="I19" s="27">
        <v>20000</v>
      </c>
      <c r="J19" s="27">
        <v>20000</v>
      </c>
      <c r="K19" s="27"/>
      <c r="L19" s="27"/>
      <c r="M19" s="27">
        <v>20000</v>
      </c>
      <c r="N19" s="27"/>
      <c r="O19" s="33">
        <f>M19-N19</f>
        <v>20000</v>
      </c>
    </row>
    <row r="20" spans="1:17" ht="12.6" customHeight="1">
      <c r="A20" s="34" t="s">
        <v>134</v>
      </c>
      <c r="B20" s="25" t="s">
        <v>22</v>
      </c>
      <c r="C20" s="30">
        <v>44732</v>
      </c>
      <c r="D20" s="26" t="s">
        <v>139</v>
      </c>
      <c r="E20" s="36" t="s">
        <v>142</v>
      </c>
      <c r="F20" s="36" t="s">
        <v>10</v>
      </c>
      <c r="G20" s="28" t="s">
        <v>11</v>
      </c>
      <c r="H20" s="29" t="s">
        <v>145</v>
      </c>
      <c r="I20" s="23">
        <v>5286.78</v>
      </c>
      <c r="J20" s="23">
        <v>8578.6200000000008</v>
      </c>
      <c r="K20" s="23"/>
      <c r="L20" s="23"/>
      <c r="M20" s="23">
        <f t="shared" ref="M20:M21" si="7">J20</f>
        <v>8578.6200000000008</v>
      </c>
      <c r="N20" s="23">
        <v>1929.86</v>
      </c>
      <c r="O20" s="23">
        <f t="shared" ref="O20:O22" si="8">J20-N20</f>
        <v>6648.7600000000011</v>
      </c>
    </row>
    <row r="21" spans="1:17" ht="12.6" customHeight="1">
      <c r="A21" s="24" t="s">
        <v>48</v>
      </c>
      <c r="B21" s="25" t="s">
        <v>22</v>
      </c>
      <c r="C21" s="30" t="s">
        <v>91</v>
      </c>
      <c r="D21" s="26" t="s">
        <v>95</v>
      </c>
      <c r="E21" s="26" t="s">
        <v>117</v>
      </c>
      <c r="F21" s="27" t="s">
        <v>10</v>
      </c>
      <c r="G21" s="28" t="s">
        <v>11</v>
      </c>
      <c r="H21" s="29" t="s">
        <v>79</v>
      </c>
      <c r="I21" s="23">
        <v>25000</v>
      </c>
      <c r="J21" s="23">
        <v>34750</v>
      </c>
      <c r="K21" s="23"/>
      <c r="L21" s="23"/>
      <c r="M21" s="23">
        <f t="shared" si="7"/>
        <v>34750</v>
      </c>
      <c r="N21" s="23">
        <v>9169.57</v>
      </c>
      <c r="O21" s="23">
        <f t="shared" si="8"/>
        <v>25580.43</v>
      </c>
    </row>
    <row r="22" spans="1:17" ht="12.6" customHeight="1">
      <c r="A22" s="24" t="s">
        <v>87</v>
      </c>
      <c r="B22" s="25" t="s">
        <v>22</v>
      </c>
      <c r="C22" s="30" t="s">
        <v>94</v>
      </c>
      <c r="D22" s="26" t="s">
        <v>118</v>
      </c>
      <c r="E22" s="26" t="s">
        <v>119</v>
      </c>
      <c r="F22" s="27" t="s">
        <v>10</v>
      </c>
      <c r="G22" s="28" t="s">
        <v>11</v>
      </c>
      <c r="H22" s="29" t="s">
        <v>96</v>
      </c>
      <c r="I22" s="23">
        <v>14285.71</v>
      </c>
      <c r="J22" s="23">
        <v>25243.38</v>
      </c>
      <c r="K22" s="23">
        <v>4560.84</v>
      </c>
      <c r="L22" s="23">
        <v>3420.63</v>
      </c>
      <c r="M22" s="23">
        <f>J22-K22-L22</f>
        <v>17261.91</v>
      </c>
      <c r="N22" s="23">
        <v>5759.83</v>
      </c>
      <c r="O22" s="23">
        <f t="shared" si="8"/>
        <v>19483.550000000003</v>
      </c>
    </row>
    <row r="23" spans="1:17" ht="12.6" customHeight="1">
      <c r="A23" s="34" t="s">
        <v>69</v>
      </c>
      <c r="B23" s="25" t="s">
        <v>22</v>
      </c>
      <c r="C23" s="30">
        <v>45026</v>
      </c>
      <c r="D23" s="36" t="s">
        <v>120</v>
      </c>
      <c r="E23" s="36" t="s">
        <v>120</v>
      </c>
      <c r="F23" s="36" t="s">
        <v>50</v>
      </c>
      <c r="G23" s="28" t="s">
        <v>11</v>
      </c>
      <c r="H23" s="29" t="s">
        <v>80</v>
      </c>
      <c r="I23" s="27">
        <v>15000</v>
      </c>
      <c r="J23" s="27">
        <v>15000</v>
      </c>
      <c r="K23" s="27"/>
      <c r="L23" s="27"/>
      <c r="M23" s="27">
        <v>15000</v>
      </c>
      <c r="N23" s="27">
        <v>301.5</v>
      </c>
      <c r="O23" s="33">
        <f>M23-N23</f>
        <v>14698.5</v>
      </c>
    </row>
    <row r="24" spans="1:17" ht="12.6" customHeight="1">
      <c r="A24" s="34" t="s">
        <v>70</v>
      </c>
      <c r="B24" s="25" t="s">
        <v>22</v>
      </c>
      <c r="C24" s="30">
        <v>45125</v>
      </c>
      <c r="D24" s="32" t="s">
        <v>71</v>
      </c>
      <c r="E24" s="32" t="s">
        <v>71</v>
      </c>
      <c r="F24" s="32" t="s">
        <v>50</v>
      </c>
      <c r="G24" s="28" t="s">
        <v>11</v>
      </c>
      <c r="H24" s="29" t="s">
        <v>82</v>
      </c>
      <c r="I24" s="27">
        <v>10000</v>
      </c>
      <c r="J24" s="27">
        <v>10000</v>
      </c>
      <c r="K24" s="27"/>
      <c r="L24" s="27"/>
      <c r="M24" s="27">
        <v>3333.33</v>
      </c>
      <c r="N24" s="27">
        <v>67</v>
      </c>
      <c r="O24" s="33">
        <f>M24-N24</f>
        <v>3266.33</v>
      </c>
    </row>
    <row r="25" spans="1:17" ht="12.6" customHeight="1">
      <c r="A25" s="24" t="s">
        <v>88</v>
      </c>
      <c r="B25" s="25" t="s">
        <v>22</v>
      </c>
      <c r="C25" s="30" t="s">
        <v>91</v>
      </c>
      <c r="D25" s="31" t="s">
        <v>130</v>
      </c>
      <c r="E25" s="31" t="s">
        <v>129</v>
      </c>
      <c r="F25" s="33" t="s">
        <v>10</v>
      </c>
      <c r="G25" s="28" t="s">
        <v>11</v>
      </c>
      <c r="H25" s="29" t="s">
        <v>97</v>
      </c>
      <c r="I25" s="23">
        <v>7065.7</v>
      </c>
      <c r="J25" s="23">
        <v>7418.99</v>
      </c>
      <c r="K25" s="23"/>
      <c r="L25" s="23"/>
      <c r="M25" s="23">
        <f t="shared" ref="M25:M29" si="9">J25</f>
        <v>7418.99</v>
      </c>
      <c r="N25" s="23">
        <v>1782.06</v>
      </c>
      <c r="O25" s="23">
        <f t="shared" ref="O25:O29" si="10">J25-N25</f>
        <v>5636.93</v>
      </c>
    </row>
    <row r="26" spans="1:17" ht="12.6" customHeight="1">
      <c r="A26" s="24" t="s">
        <v>89</v>
      </c>
      <c r="B26" s="25" t="s">
        <v>22</v>
      </c>
      <c r="C26" s="30" t="s">
        <v>91</v>
      </c>
      <c r="D26" s="31" t="s">
        <v>104</v>
      </c>
      <c r="E26" s="31" t="s">
        <v>105</v>
      </c>
      <c r="F26" s="33" t="s">
        <v>10</v>
      </c>
      <c r="G26" s="28" t="s">
        <v>11</v>
      </c>
      <c r="H26" s="29" t="s">
        <v>98</v>
      </c>
      <c r="I26" s="23">
        <v>7065.7</v>
      </c>
      <c r="J26" s="23">
        <v>7418.99</v>
      </c>
      <c r="K26" s="23"/>
      <c r="L26" s="23"/>
      <c r="M26" s="23">
        <f t="shared" si="9"/>
        <v>7418.99</v>
      </c>
      <c r="N26" s="23">
        <v>1809.89</v>
      </c>
      <c r="O26" s="23">
        <f t="shared" si="10"/>
        <v>5609.0999999999995</v>
      </c>
    </row>
    <row r="27" spans="1:17" ht="12.6" customHeight="1">
      <c r="A27" s="24" t="s">
        <v>90</v>
      </c>
      <c r="B27" s="25" t="s">
        <v>22</v>
      </c>
      <c r="C27" s="30" t="s">
        <v>94</v>
      </c>
      <c r="D27" s="31" t="s">
        <v>128</v>
      </c>
      <c r="E27" s="31" t="s">
        <v>106</v>
      </c>
      <c r="F27" s="33" t="s">
        <v>10</v>
      </c>
      <c r="G27" s="28" t="s">
        <v>11</v>
      </c>
      <c r="H27" s="29" t="s">
        <v>100</v>
      </c>
      <c r="I27" s="23">
        <v>14285.71</v>
      </c>
      <c r="J27" s="23">
        <v>20714.29</v>
      </c>
      <c r="K27" s="23"/>
      <c r="L27" s="23"/>
      <c r="M27" s="23">
        <f t="shared" si="9"/>
        <v>20714.29</v>
      </c>
      <c r="N27" s="23">
        <v>5447.25</v>
      </c>
      <c r="O27" s="23">
        <f t="shared" si="10"/>
        <v>15267.04</v>
      </c>
    </row>
    <row r="28" spans="1:17" ht="12.6" customHeight="1">
      <c r="A28" s="24" t="s">
        <v>150</v>
      </c>
      <c r="B28" s="25" t="s">
        <v>22</v>
      </c>
      <c r="C28" s="30">
        <v>45139</v>
      </c>
      <c r="D28" s="31" t="s">
        <v>151</v>
      </c>
      <c r="E28" s="31" t="s">
        <v>152</v>
      </c>
      <c r="F28" s="33" t="s">
        <v>50</v>
      </c>
      <c r="G28" s="28" t="s">
        <v>11</v>
      </c>
      <c r="H28" s="53" t="s">
        <v>153</v>
      </c>
      <c r="I28" s="23">
        <v>12500</v>
      </c>
      <c r="J28" s="23">
        <v>12500</v>
      </c>
      <c r="K28" s="23"/>
      <c r="L28" s="23"/>
      <c r="M28" s="23">
        <v>12500</v>
      </c>
      <c r="N28" s="23">
        <v>250</v>
      </c>
      <c r="O28" s="33">
        <f>M28-N28</f>
        <v>12250</v>
      </c>
    </row>
    <row r="29" spans="1:17" ht="12.6" customHeight="1">
      <c r="A29" s="24" t="s">
        <v>8</v>
      </c>
      <c r="B29" s="25" t="s">
        <v>22</v>
      </c>
      <c r="C29" s="30" t="s">
        <v>17</v>
      </c>
      <c r="D29" s="31" t="s">
        <v>107</v>
      </c>
      <c r="E29" s="31" t="s">
        <v>27</v>
      </c>
      <c r="F29" s="33" t="s">
        <v>10</v>
      </c>
      <c r="G29" s="28" t="s">
        <v>11</v>
      </c>
      <c r="H29" s="29" t="s">
        <v>15</v>
      </c>
      <c r="I29" s="23">
        <v>7065.7</v>
      </c>
      <c r="J29" s="23">
        <v>10078.93</v>
      </c>
      <c r="K29" s="23"/>
      <c r="L29" s="23"/>
      <c r="M29" s="23">
        <f t="shared" si="9"/>
        <v>10078.93</v>
      </c>
      <c r="N29" s="23">
        <v>2359.34</v>
      </c>
      <c r="O29" s="23">
        <f t="shared" si="10"/>
        <v>7719.59</v>
      </c>
    </row>
    <row r="30" spans="1:17" s="2" customFormat="1" ht="12.6" customHeight="1">
      <c r="A30" s="24" t="s">
        <v>63</v>
      </c>
      <c r="B30" s="25" t="s">
        <v>22</v>
      </c>
      <c r="C30" s="30" t="s">
        <v>65</v>
      </c>
      <c r="D30" s="31" t="s">
        <v>108</v>
      </c>
      <c r="E30" s="31" t="s">
        <v>26</v>
      </c>
      <c r="F30" s="33" t="s">
        <v>10</v>
      </c>
      <c r="G30" s="28" t="s">
        <v>11</v>
      </c>
      <c r="H30" s="29" t="s">
        <v>66</v>
      </c>
      <c r="I30" s="23">
        <v>7065.7</v>
      </c>
      <c r="J30" s="23">
        <v>7441.39</v>
      </c>
      <c r="K30" s="23"/>
      <c r="L30" s="23"/>
      <c r="M30" s="23">
        <f t="shared" ref="M30" si="11">J30</f>
        <v>7441.39</v>
      </c>
      <c r="N30" s="23">
        <v>1815.29</v>
      </c>
      <c r="O30" s="23">
        <f t="shared" ref="O30" si="12">J30-N30</f>
        <v>5626.1</v>
      </c>
    </row>
    <row r="31" spans="1:17" s="2" customFormat="1" ht="12.6" customHeight="1">
      <c r="A31" s="34" t="s">
        <v>49</v>
      </c>
      <c r="B31" s="25" t="s">
        <v>22</v>
      </c>
      <c r="C31" s="30">
        <v>44986</v>
      </c>
      <c r="D31" s="31" t="s">
        <v>126</v>
      </c>
      <c r="E31" s="32" t="s">
        <v>121</v>
      </c>
      <c r="F31" s="32" t="s">
        <v>50</v>
      </c>
      <c r="G31" s="28" t="s">
        <v>57</v>
      </c>
      <c r="H31" s="29" t="s">
        <v>81</v>
      </c>
      <c r="I31" s="27">
        <v>10000</v>
      </c>
      <c r="J31" s="27">
        <v>10000</v>
      </c>
      <c r="K31" s="27"/>
      <c r="L31" s="27"/>
      <c r="M31" s="27">
        <v>10000</v>
      </c>
      <c r="N31" s="27">
        <v>200</v>
      </c>
      <c r="O31" s="33">
        <f>M31-N31</f>
        <v>9800</v>
      </c>
    </row>
    <row r="32" spans="1:17" s="2" customFormat="1" ht="11.25" customHeight="1">
      <c r="A32" s="5"/>
      <c r="B32" s="5"/>
      <c r="C32" s="5"/>
      <c r="D32" s="4"/>
      <c r="E32" s="4"/>
      <c r="F32" s="4"/>
      <c r="G32" s="4"/>
      <c r="H32" s="4"/>
    </row>
    <row r="33" spans="1:15" ht="11.25" customHeight="1">
      <c r="A33" s="6"/>
      <c r="C33" s="6"/>
      <c r="N33" s="19"/>
      <c r="O33" s="19" t="s">
        <v>99</v>
      </c>
    </row>
    <row r="34" spans="1:15" ht="11.25" customHeight="1">
      <c r="A34" s="16" t="s">
        <v>28</v>
      </c>
      <c r="B34" s="16"/>
      <c r="C34" s="16"/>
      <c r="N34" s="19"/>
      <c r="O34" s="19" t="s">
        <v>147</v>
      </c>
    </row>
    <row r="35" spans="1:15" ht="26.4">
      <c r="A35" s="9" t="s">
        <v>29</v>
      </c>
      <c r="B35" s="7" t="s">
        <v>23</v>
      </c>
      <c r="C35" s="9" t="s">
        <v>30</v>
      </c>
      <c r="N35" s="19"/>
    </row>
    <row r="36" spans="1:15" ht="11.25" customHeight="1">
      <c r="A36" s="10" t="s">
        <v>31</v>
      </c>
      <c r="B36" s="8">
        <v>8.4905210186228111E-2</v>
      </c>
      <c r="C36" s="13" t="s">
        <v>32</v>
      </c>
    </row>
    <row r="37" spans="1:15" ht="11.25" customHeight="1">
      <c r="A37" s="10" t="s">
        <v>33</v>
      </c>
      <c r="B37" s="8">
        <v>8.4905210186228111E-2</v>
      </c>
      <c r="C37" s="13" t="s">
        <v>34</v>
      </c>
    </row>
    <row r="38" spans="1:15" ht="11.25" customHeight="1">
      <c r="A38" s="10" t="s">
        <v>35</v>
      </c>
      <c r="B38" s="8">
        <v>0.13895166286145333</v>
      </c>
      <c r="C38" s="13" t="s">
        <v>36</v>
      </c>
    </row>
    <row r="39" spans="1:15" ht="10.95" customHeight="1">
      <c r="A39" s="10" t="s">
        <v>37</v>
      </c>
      <c r="B39" s="8">
        <v>0.54663351397971582</v>
      </c>
      <c r="C39" s="14" t="s">
        <v>38</v>
      </c>
    </row>
    <row r="40" spans="1:15" ht="11.25" customHeight="1">
      <c r="A40" s="10" t="s">
        <v>39</v>
      </c>
      <c r="B40" s="8">
        <v>0.14460440278637451</v>
      </c>
      <c r="C40" s="14" t="s">
        <v>40</v>
      </c>
    </row>
    <row r="41" spans="1:15" ht="10.95" customHeight="1">
      <c r="A41" s="6"/>
      <c r="C41" s="6"/>
    </row>
    <row r="42" spans="1:15" ht="14.4" customHeight="1"/>
    <row r="43" spans="1:15" ht="11.25" customHeight="1"/>
    <row r="44" spans="1:15" ht="11.25" customHeight="1"/>
    <row r="45" spans="1:15" ht="11.25" customHeight="1"/>
    <row r="46" spans="1:15" ht="11.25" customHeight="1"/>
    <row r="47" spans="1:15" ht="11.25" customHeight="1"/>
    <row r="48" spans="1:15">
      <c r="A48" s="17"/>
      <c r="B48" s="17"/>
      <c r="C48" s="17"/>
      <c r="D48" s="11"/>
      <c r="E48" s="11"/>
      <c r="F48" s="17"/>
      <c r="G48" s="17"/>
      <c r="H48" s="17"/>
      <c r="I48" s="18"/>
      <c r="J48" s="17"/>
      <c r="K48" s="17"/>
      <c r="L48" s="17"/>
      <c r="M48" s="17"/>
      <c r="N48" s="17"/>
      <c r="O48" s="17"/>
    </row>
    <row r="49" spans="1:15">
      <c r="A49" s="18"/>
      <c r="B49" s="18"/>
      <c r="C49" s="18"/>
      <c r="D49" s="12"/>
      <c r="E49" s="12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>
      <c r="A50" s="18"/>
      <c r="B50" s="18"/>
      <c r="C50" s="18"/>
      <c r="D50" s="12"/>
      <c r="E50" s="12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>
      <c r="I51" s="18"/>
    </row>
    <row r="52" spans="1:15">
      <c r="A52" s="52" t="s">
        <v>60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</row>
    <row r="53" spans="1:15">
      <c r="A53" s="38" t="s">
        <v>61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>
      <c r="A54" s="38" t="s">
        <v>62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5">
      <c r="I55" s="18"/>
    </row>
    <row r="56" spans="1:15">
      <c r="I56" s="18"/>
    </row>
    <row r="57" spans="1:15">
      <c r="I57" s="18"/>
    </row>
    <row r="58" spans="1:15">
      <c r="I58" s="18"/>
    </row>
    <row r="59" spans="1:15">
      <c r="I59" s="18"/>
    </row>
    <row r="60" spans="1:15">
      <c r="I60" s="18"/>
    </row>
    <row r="61" spans="1:15">
      <c r="I61" s="18"/>
    </row>
    <row r="62" spans="1:15">
      <c r="I62" s="18"/>
    </row>
    <row r="63" spans="1:15">
      <c r="I63" s="18"/>
    </row>
    <row r="64" spans="1:15">
      <c r="I64" s="18"/>
    </row>
    <row r="65" spans="9:9">
      <c r="I65" s="18"/>
    </row>
    <row r="66" spans="9:9">
      <c r="I66" s="18"/>
    </row>
    <row r="67" spans="9:9">
      <c r="I67" s="18"/>
    </row>
    <row r="68" spans="9:9">
      <c r="I68" s="18"/>
    </row>
    <row r="69" spans="9:9">
      <c r="I69" s="18"/>
    </row>
    <row r="70" spans="9:9">
      <c r="I70" s="18"/>
    </row>
    <row r="71" spans="9:9">
      <c r="I71" s="18"/>
    </row>
    <row r="72" spans="9:9">
      <c r="I72" s="18"/>
    </row>
    <row r="73" spans="9:9">
      <c r="I73" s="18"/>
    </row>
  </sheetData>
  <autoFilter ref="A5:O31">
    <sortState ref="A6:O29">
      <sortCondition ref="A6:A29"/>
    </sortState>
  </autoFilter>
  <sortState ref="A8:O29">
    <sortCondition ref="A8"/>
  </sortState>
  <mergeCells count="6">
    <mergeCell ref="A54:O54"/>
    <mergeCell ref="A1:O3"/>
    <mergeCell ref="A4:F4"/>
    <mergeCell ref="H4:O4"/>
    <mergeCell ref="A52:O52"/>
    <mergeCell ref="A53:O53"/>
  </mergeCells>
  <hyperlinks>
    <hyperlink ref="H8" r:id="rId1"/>
    <hyperlink ref="H17" r:id="rId2"/>
    <hyperlink ref="H29" r:id="rId3"/>
    <hyperlink ref="H14" r:id="rId4"/>
    <hyperlink ref="H7" r:id="rId5"/>
    <hyperlink ref="H19" r:id="rId6"/>
    <hyperlink ref="H6" r:id="rId7"/>
    <hyperlink ref="H9" r:id="rId8"/>
    <hyperlink ref="H31" r:id="rId9"/>
    <hyperlink ref="H10" r:id="rId10"/>
    <hyperlink ref="H23" r:id="rId11"/>
    <hyperlink ref="H15" r:id="rId12"/>
    <hyperlink ref="H24" r:id="rId13"/>
    <hyperlink ref="H18" r:id="rId14"/>
    <hyperlink ref="H30" r:id="rId15"/>
    <hyperlink ref="H28" r:id="rId16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9"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MATRIZ</vt:lpstr>
      <vt:lpstr>MATRIZ!Area_de_impressao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2023-10-20T20:32:53Z</cp:lastPrinted>
  <dcterms:created xsi:type="dcterms:W3CDTF">2023-02-13T17:04:15Z</dcterms:created>
  <dcterms:modified xsi:type="dcterms:W3CDTF">2023-10-20T20:33:22Z</dcterms:modified>
  <cp:contentStatus/>
</cp:coreProperties>
</file>