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Junho\"/>
    </mc:Choice>
  </mc:AlternateContent>
  <bookViews>
    <workbookView xWindow="0" yWindow="0" windowWidth="23040" windowHeight="8976" tabRatio="500"/>
  </bookViews>
  <sheets>
    <sheet name="062022" sheetId="3" r:id="rId1"/>
  </sheets>
  <definedNames>
    <definedName name="_xlnm.Print_Area" localSheetId="0">'062022'!$A$1:$B$101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8" i="3" l="1"/>
  <c r="B79" i="3"/>
  <c r="B29" i="3" l="1"/>
  <c r="B61" i="3" l="1"/>
  <c r="B86" i="3" l="1"/>
  <c r="B74" i="3" l="1"/>
  <c r="B68" i="3"/>
  <c r="B47" i="3"/>
  <c r="B45" i="3"/>
  <c r="B48" i="3" s="1"/>
  <c r="B41" i="3"/>
  <c r="B36" i="3"/>
  <c r="B69" i="3" l="1"/>
  <c r="B80" i="3" s="1"/>
  <c r="C80" i="3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<sst xmlns="http://schemas.openxmlformats.org/spreadsheetml/2006/main" count="74" uniqueCount="74">
  <si>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</si>
  <si>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</si>
  <si>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</si>
  <si>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</si>
  <si>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</si>
  <si>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</si>
  <si>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</si>
  <si>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</si>
  <si>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</si>
  <si>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</si>
  <si>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</si>
  <si>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</si>
  <si>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</si>
  <si>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</si>
  <si>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</si>
  <si>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</si>
  <si>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</si>
  <si>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</si>
  <si>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</si>
  <si>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</si>
  <si>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</si>
  <si>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</si>
  <si>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</si>
  <si>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</si>
  <si>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</si>
  <si>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</si>
  <si>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</si>
  <si>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</si>
  <si>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</si>
  <si>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</si>
  <si>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</si>
  <si>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</si>
  <si>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</si>
  <si>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</si>
  <si>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</si>
  <si>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</si>
  <si>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</si>
  <si>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</si>
  <si>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</si>
  <si>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</si>
  <si>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</si>
  <si>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</si>
  <si>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</si>
  <si>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</si>
  <si>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</si>
  <si>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</si>
  <si>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</si>
  <si>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</si>
  <si>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</si>
  <si>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2.5 Outras entradas - DOAÇÕES/REEMBOLSOS DE DESPESAS/ESTORNOS BANCÁRIOS</t>
  </si>
  <si>
    <t>8.3 Glosa - Fatura Enel</t>
  </si>
  <si>
    <t>CNPJ: 21.236.845/0001-50</t>
  </si>
  <si>
    <t>NOME DA ORGANIZAÇÃO SOCIAL/CONTRATADA: INSTITUTO BRASILEIRO DE GESTÃO COMPARTILHADA - IBGC</t>
  </si>
  <si>
    <t>Fonte: Extratos bancários e Relatorio SIPEF</t>
  </si>
  <si>
    <t>2.3 Rendimento sobre Aplicação Financeiras</t>
  </si>
  <si>
    <t>3.2 Resgate Aplicação - INVESTIMENTO</t>
  </si>
  <si>
    <t xml:space="preserve">4.2 Aplicação Financeira - INVESTIMENTO </t>
  </si>
  <si>
    <t xml:space="preserve">TOTAL APLICAÇÃO FINANCEIRA - CUSTEIO </t>
  </si>
  <si>
    <t>TOTAL APLICAÇÃO FINANCEIRA - INVESTIMENTO</t>
  </si>
  <si>
    <t>CNPJ: 02.529.964/0001-57</t>
  </si>
  <si>
    <t>Assinatura do Responsável pela Área Financeira:</t>
  </si>
  <si>
    <t>Assinatura do Contador:</t>
  </si>
  <si>
    <t>5.1.8 Outros - SERVIÇOS PÚBLICOS</t>
  </si>
  <si>
    <t>Goiânia, 30 de Junho de 2022</t>
  </si>
  <si>
    <t>Competência: 06/2022</t>
  </si>
  <si>
    <t>7.SALDO BANCÁRIO FINAL EM 30/06/2022</t>
  </si>
  <si>
    <t>CONTRATO DE GESTÃO/ADITIVO Nº:  43/2022 SES/GO</t>
  </si>
  <si>
    <t>NOME DA UNIDADE GERIDA: HOSPITAL ESTADUAL SÃO LUÍS DE MONTES BELOS DR. GERALDO LANDÓ</t>
  </si>
  <si>
    <t>VIGÊNCIA DO CONTRATO DE GESTÃO:   INICIO: 13/06/2022   E    TÉRMINO  12/06/2026</t>
  </si>
  <si>
    <t>2.1 Repasse - CUSTEIO CEF 4292-8 / ITAU 99265-9</t>
  </si>
  <si>
    <t>3.1 Resgate Aplicação - CUSTEIO CEF 4292-8 / ITAU 99265-9</t>
  </si>
  <si>
    <t>4.1 Aplicação Financeira - CUSTEIO 4292-8 / ITAU 99265-9</t>
  </si>
  <si>
    <t>CNPJ: (*)</t>
  </si>
  <si>
    <r>
      <t xml:space="preserve">9.Nota Explicativa: (*) A Criação do CNPJ da unidade é de competência do Parceiro Público e encontra-se em fase de cadastro.
</t>
    </r>
    <r>
      <rPr>
        <b/>
        <sz val="11"/>
        <color rgb="FF000000"/>
        <rFont val="Calibri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</si>
</sst>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9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4" fillId="0" borderId="0" xfId="0" applyNumberFormat="1" applyFont="1" applyFill="1"/>
    <xf numFmtId="4" fontId="0" fillId="0" borderId="0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1" xfId="0" applyFont="1" applyFill="1" applyBorder="1"/>
    <xf numFmtId="0" fontId="7" fillId="3" borderId="1" xfId="0" applyFont="1" applyFill="1" applyBorder="1"/>
    <xf numFmtId="4" fontId="6" fillId="0" borderId="1" xfId="1" applyNumberFormat="1" applyFont="1" applyBorder="1" applyAlignment="1" applyProtection="1">
      <alignment vertical="center"/>
    </xf>
    <xf numFmtId="4" fontId="7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6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7" fillId="5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6" fillId="4" borderId="1" xfId="1" applyNumberFormat="1" applyFont="1" applyFill="1" applyBorder="1" applyAlignment="1" applyProtection="1">
      <alignment vertical="center"/>
    </xf>
    <xf numFmtId="4" fontId="6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4" fontId="6" fillId="6" borderId="0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6" fillId="6" borderId="4" xfId="0" applyFont="1" applyFill="1" applyBorder="1"/>
    <xf numFmtId="0" fontId="12" fillId="0" borderId="0" xfId="0" applyFont="1" applyAlignment="1">
      <alignment vertical="top" wrapText="1"/>
    </xf>
    <xf numFmtId="4" fontId="9" fillId="0" borderId="0" xfId="1" applyNumberFormat="1" applyFont="1" applyBorder="1" applyAlignment="1" applyProtection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0" borderId="0" xfId="0" applyFont="1"/>
    <xf numFmtId="4" fontId="9" fillId="5" borderId="1" xfId="1" applyNumberFormat="1" applyFont="1" applyFill="1" applyBorder="1" applyAlignment="1" applyProtection="1">
      <alignment vertical="center" wrapText="1"/>
    </xf>
    <xf numFmtId="4" fontId="6" fillId="0" borderId="1" xfId="1" applyNumberFormat="1" applyFont="1" applyBorder="1" applyAlignment="1" applyProtection="1">
      <alignment vertical="center" wrapText="1"/>
    </xf>
    <xf numFmtId="4" fontId="0" fillId="0" borderId="0" xfId="0" applyNumberFormat="1" applyFont="1" applyFill="1" applyAlignment="1">
      <alignment horizontal="right"/>
    </xf>
    <xf numFmtId="4" fontId="6" fillId="0" borderId="1" xfId="1" applyNumberFormat="1" applyFont="1" applyFill="1" applyBorder="1" applyAlignment="1" applyProtection="1">
      <alignment vertical="center"/>
    </xf>
    <xf numFmtId="4" fontId="6" fillId="3" borderId="1" xfId="0" applyNumberFormat="1" applyFont="1" applyFill="1" applyBorder="1" applyAlignment="1"/>
    <xf numFmtId="4" fontId="9" fillId="4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top"/>
    </xf>
    <xf numFmtId="4" fontId="0" fillId="0" borderId="0" xfId="0" applyNumberFormat="1" applyFont="1"/>
    <xf numFmtId="4" fontId="9" fillId="0" borderId="0" xfId="0" applyNumberFormat="1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155574</xdr:colOff>
      <xdr:row>0</xdr:row>
      <xdr:rowOff>114300</xdr:rowOff>
    </xdr:from>
    <xdr:to>
      <xdr:col>0</xdr:col>
      <xdr:colOff>7881710</xdr:colOff>
      <xdr:row>0</xdr:row>
      <xdr:rowOff>1158875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5574" y="114300"/>
          <a:ext cx="7726136" cy="104457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6519333</xdr:colOff>
      <xdr:row>91</xdr:row>
      <xdr:rowOff>6512</xdr:rowOff>
    </xdr:from>
    <xdr:to>
      <xdr:col>1</xdr:col>
      <xdr:colOff>1296051</xdr:colOff>
      <xdr:row>94</xdr:row>
      <xdr:rowOff>104205</xdr:rowOff>
    </xdr:to>
    <xdr:sp macro="" textlink="">
      <xdr:nvSpPr>
        <xdr:cNvPr id="3" name="CaixaDeTexto 2"/>
        <xdr:cNvSpPr txBox="1"/>
      </xdr:nvSpPr>
      <xdr:spPr>
        <a:xfrm>
          <a:off x="6519333" y="19338452"/>
          <a:ext cx="2998698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91</xdr:row>
      <xdr:rowOff>9117</xdr:rowOff>
    </xdr:from>
    <xdr:to>
      <xdr:col>0</xdr:col>
      <xdr:colOff>6163735</xdr:colOff>
      <xdr:row>94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3410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96</xdr:row>
      <xdr:rowOff>13026</xdr:rowOff>
    </xdr:from>
    <xdr:to>
      <xdr:col>0</xdr:col>
      <xdr:colOff>6180667</xdr:colOff>
      <xdr:row>99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2593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LUCIO ANTONIO PEREIRA DE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013331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"/>
  <sheetViews>
    <sheetView showGridLines="0" tabSelected="1" topLeftCell="A74" zoomScaleNormal="100" zoomScaleSheetLayoutView="70" zoomScalePageLayoutView="70" workbookViewId="0">
      <selection activeCell="A92" sqref="A92"/>
    </sheetView>
  </sheetViews>
  <sheetFormatPr defaultColWidth="41.6640625" defaultRowHeight="14.4" x14ac:dyDescent="0.3"/>
  <cols>
    <col min="1" max="1" width="131.5546875" style="1" customWidth="1"/>
    <col min="2" max="2" width="43.44140625" style="76" customWidth="1"/>
    <col min="3" max="3" width="19.33203125" style="1" customWidth="1"/>
    <col min="4" max="4" width="41.6640625" style="2" customWidth="1"/>
    <col min="5" max="1024" width="41.6640625" style="1"/>
  </cols>
  <sheetData>
    <row r="1" spans="1:3" ht="99.9" customHeight="1" x14ac:dyDescent="0.3">
      <c r="A1" s="79"/>
      <c r="B1" s="79"/>
    </row>
    <row r="2" spans="1:3" s="1" customFormat="1" ht="9" customHeight="1" x14ac:dyDescent="0.3">
      <c r="A2" s="80" t="s">
        <v>0</v>
      </c>
      <c r="B2" s="80"/>
      <c r="C2" s="2"/>
    </row>
    <row r="3" spans="1:3" s="1" customFormat="1" ht="9" customHeight="1" x14ac:dyDescent="0.3">
      <c r="A3" s="80"/>
      <c r="B3" s="80"/>
      <c r="C3" s="2"/>
    </row>
    <row r="4" spans="1:3" s="1" customFormat="1" ht="9" customHeight="1" x14ac:dyDescent="0.3">
      <c r="A4" s="80"/>
      <c r="B4" s="80"/>
      <c r="C4" s="2"/>
    </row>
    <row r="5" spans="1:3" s="1" customFormat="1" ht="9" customHeight="1" x14ac:dyDescent="0.3">
      <c r="A5" s="80"/>
      <c r="B5" s="80"/>
      <c r="C5" s="2"/>
    </row>
    <row r="6" spans="1:3" s="1" customFormat="1" ht="9" customHeight="1" x14ac:dyDescent="0.3">
      <c r="A6" s="80"/>
      <c r="B6" s="80"/>
      <c r="C6" s="2"/>
    </row>
    <row r="7" spans="1:3" s="1" customFormat="1" ht="9" customHeight="1" x14ac:dyDescent="0.3">
      <c r="A7" s="80"/>
      <c r="B7" s="80"/>
      <c r="C7" s="3"/>
    </row>
    <row r="8" spans="1:3" s="1" customFormat="1" ht="23.25" customHeight="1" x14ac:dyDescent="0.3">
      <c r="A8" s="81" t="s">
        <v>1</v>
      </c>
      <c r="B8" s="81"/>
      <c r="C8" s="3"/>
    </row>
    <row r="9" spans="1:3" s="1" customFormat="1" ht="23.25" customHeight="1" x14ac:dyDescent="0.3">
      <c r="A9" s="81"/>
      <c r="B9" s="81"/>
      <c r="C9" s="3"/>
    </row>
    <row r="10" spans="1:3" s="1" customFormat="1" ht="15.9" customHeight="1" x14ac:dyDescent="0.3">
      <c r="A10" s="22" t="s">
        <v>34</v>
      </c>
      <c r="B10" s="53"/>
      <c r="C10" s="2"/>
    </row>
    <row r="11" spans="1:3" s="1" customFormat="1" ht="15.9" customHeight="1" x14ac:dyDescent="0.3">
      <c r="A11" s="22" t="s">
        <v>59</v>
      </c>
      <c r="B11" s="23"/>
      <c r="C11" s="2"/>
    </row>
    <row r="12" spans="1:3" s="1" customFormat="1" ht="15.9" customHeight="1" x14ac:dyDescent="0.3">
      <c r="A12" s="24" t="s">
        <v>52</v>
      </c>
      <c r="B12" s="71"/>
      <c r="C12" s="4"/>
    </row>
    <row r="13" spans="1:3" s="1" customFormat="1" ht="15.9" customHeight="1" x14ac:dyDescent="0.3">
      <c r="A13" s="25" t="s">
        <v>51</v>
      </c>
      <c r="B13" s="23"/>
      <c r="C13" s="2"/>
    </row>
    <row r="14" spans="1:3" s="1" customFormat="1" ht="15.9" customHeight="1" x14ac:dyDescent="0.3">
      <c r="A14" s="86" t="s">
        <v>67</v>
      </c>
      <c r="B14" s="87"/>
      <c r="C14" s="5"/>
    </row>
    <row r="15" spans="1:3" s="1" customFormat="1" ht="15.9" customHeight="1" x14ac:dyDescent="0.3">
      <c r="A15" s="88" t="s">
        <v>72</v>
      </c>
      <c r="B15" s="89"/>
      <c r="C15" s="2"/>
    </row>
    <row r="16" spans="1:3" s="1" customFormat="1" ht="15.9" customHeight="1" x14ac:dyDescent="0.3">
      <c r="A16" s="86" t="s">
        <v>66</v>
      </c>
      <c r="B16" s="87"/>
      <c r="C16" s="4"/>
    </row>
    <row r="17" spans="1:3" s="1" customFormat="1" ht="15.9" customHeight="1" x14ac:dyDescent="0.3">
      <c r="A17" s="86" t="s">
        <v>68</v>
      </c>
      <c r="B17" s="87"/>
      <c r="C17" s="5"/>
    </row>
    <row r="18" spans="1:3" s="1" customFormat="1" ht="15.9" customHeight="1" x14ac:dyDescent="0.3">
      <c r="A18" s="88"/>
      <c r="B18" s="89"/>
      <c r="C18" s="5"/>
    </row>
    <row r="19" spans="1:3" s="7" customFormat="1" ht="15.9" customHeight="1" x14ac:dyDescent="0.3">
      <c r="A19" s="90" t="s">
        <v>44</v>
      </c>
      <c r="B19" s="70">
        <v>3688301.27</v>
      </c>
      <c r="C19" s="6"/>
    </row>
    <row r="20" spans="1:3" s="7" customFormat="1" ht="15.9" customHeight="1" x14ac:dyDescent="0.3">
      <c r="A20" s="26" t="s">
        <v>45</v>
      </c>
      <c r="B20" s="27">
        <v>0</v>
      </c>
      <c r="C20" s="6"/>
    </row>
    <row r="21" spans="1:3" s="7" customFormat="1" ht="15.9" customHeight="1" x14ac:dyDescent="0.3">
      <c r="A21" s="26"/>
      <c r="B21" s="28"/>
      <c r="C21" s="6"/>
    </row>
    <row r="22" spans="1:3" s="1" customFormat="1" ht="21.9" customHeight="1" x14ac:dyDescent="0.3">
      <c r="A22" s="82" t="s">
        <v>2</v>
      </c>
      <c r="B22" s="82"/>
      <c r="C22" s="4"/>
    </row>
    <row r="23" spans="1:3" s="1" customFormat="1" ht="14.1" customHeight="1" x14ac:dyDescent="0.3">
      <c r="A23" s="29"/>
      <c r="B23" s="83" t="s">
        <v>43</v>
      </c>
      <c r="C23" s="4"/>
    </row>
    <row r="24" spans="1:3" s="1" customFormat="1" ht="15.9" customHeight="1" x14ac:dyDescent="0.3">
      <c r="A24" s="30" t="s">
        <v>64</v>
      </c>
      <c r="B24" s="83"/>
      <c r="C24" s="8"/>
    </row>
    <row r="25" spans="1:3" s="1" customFormat="1" ht="15.9" customHeight="1" x14ac:dyDescent="0.3">
      <c r="A25" s="31" t="s">
        <v>3</v>
      </c>
      <c r="B25" s="32"/>
      <c r="C25" s="9"/>
    </row>
    <row r="26" spans="1:3" s="1" customFormat="1" ht="15.9" customHeight="1" x14ac:dyDescent="0.3">
      <c r="A26" s="33" t="s">
        <v>4</v>
      </c>
      <c r="B26" s="70">
        <v>0</v>
      </c>
      <c r="C26" s="10"/>
    </row>
    <row r="27" spans="1:3" s="1" customFormat="1" ht="15.9" customHeight="1" x14ac:dyDescent="0.3">
      <c r="A27" s="33" t="s">
        <v>38</v>
      </c>
      <c r="B27" s="70">
        <v>0</v>
      </c>
      <c r="C27" s="10"/>
    </row>
    <row r="28" spans="1:3" s="1" customFormat="1" ht="15.9" customHeight="1" x14ac:dyDescent="0.3">
      <c r="A28" s="33" t="s">
        <v>39</v>
      </c>
      <c r="B28" s="70">
        <v>0</v>
      </c>
      <c r="C28" s="10"/>
    </row>
    <row r="29" spans="1:3" s="1" customFormat="1" ht="15.9" customHeight="1" x14ac:dyDescent="0.3">
      <c r="A29" s="35" t="s">
        <v>26</v>
      </c>
      <c r="B29" s="36">
        <f>B27+B28+B26</f>
        <v>0</v>
      </c>
      <c r="C29" s="10"/>
    </row>
    <row r="30" spans="1:3" s="1" customFormat="1" ht="15.9" customHeight="1" x14ac:dyDescent="0.3">
      <c r="A30" s="37"/>
      <c r="B30" s="27"/>
      <c r="C30" s="10"/>
    </row>
    <row r="31" spans="1:3" s="1" customFormat="1" ht="15.9" customHeight="1" x14ac:dyDescent="0.3">
      <c r="A31" s="31" t="s">
        <v>5</v>
      </c>
      <c r="B31" s="72"/>
      <c r="C31" s="8"/>
    </row>
    <row r="32" spans="1:3" s="1" customFormat="1" ht="15.9" customHeight="1" x14ac:dyDescent="0.3">
      <c r="A32" s="38" t="s">
        <v>69</v>
      </c>
      <c r="B32" s="68">
        <v>1991682.68</v>
      </c>
      <c r="C32" s="11"/>
    </row>
    <row r="33" spans="1:3" s="12" customFormat="1" ht="15.9" customHeight="1" x14ac:dyDescent="0.3">
      <c r="A33" s="38" t="s">
        <v>35</v>
      </c>
      <c r="B33" s="27">
        <v>0</v>
      </c>
      <c r="C33" s="11"/>
    </row>
    <row r="34" spans="1:3" s="12" customFormat="1" ht="15.9" customHeight="1" x14ac:dyDescent="0.3">
      <c r="A34" s="22" t="s">
        <v>54</v>
      </c>
      <c r="B34" s="27">
        <v>0</v>
      </c>
      <c r="C34" s="11"/>
    </row>
    <row r="35" spans="1:3" s="12" customFormat="1" ht="15.9" customHeight="1" x14ac:dyDescent="0.3">
      <c r="A35" s="22" t="s">
        <v>49</v>
      </c>
      <c r="B35" s="27">
        <v>1</v>
      </c>
      <c r="C35" s="11"/>
    </row>
    <row r="36" spans="1:3" s="12" customFormat="1" ht="15.9" customHeight="1" x14ac:dyDescent="0.3">
      <c r="A36" s="39" t="s">
        <v>27</v>
      </c>
      <c r="B36" s="36">
        <f>SUM(B32:B35)</f>
        <v>1991683.68</v>
      </c>
      <c r="C36" s="13"/>
    </row>
    <row r="37" spans="1:3" s="12" customFormat="1" ht="15.9" customHeight="1" x14ac:dyDescent="0.3">
      <c r="A37" s="40"/>
      <c r="B37" s="41"/>
      <c r="C37" s="13"/>
    </row>
    <row r="38" spans="1:3" s="12" customFormat="1" ht="15.9" customHeight="1" x14ac:dyDescent="0.3">
      <c r="A38" s="42" t="s">
        <v>6</v>
      </c>
      <c r="B38" s="43"/>
      <c r="C38" s="13"/>
    </row>
    <row r="39" spans="1:3" s="12" customFormat="1" ht="15.9" customHeight="1" x14ac:dyDescent="0.3">
      <c r="A39" s="38" t="s">
        <v>70</v>
      </c>
      <c r="B39" s="27">
        <v>0</v>
      </c>
      <c r="C39" s="13"/>
    </row>
    <row r="40" spans="1:3" s="12" customFormat="1" ht="15.9" customHeight="1" x14ac:dyDescent="0.3">
      <c r="A40" s="38" t="s">
        <v>55</v>
      </c>
      <c r="B40" s="27">
        <v>0</v>
      </c>
      <c r="C40" s="13"/>
    </row>
    <row r="41" spans="1:3" s="12" customFormat="1" ht="15.9" customHeight="1" x14ac:dyDescent="0.3">
      <c r="A41" s="39" t="s">
        <v>28</v>
      </c>
      <c r="B41" s="36">
        <f>SUM(B39:B39)</f>
        <v>0</v>
      </c>
      <c r="C41" s="13"/>
    </row>
    <row r="42" spans="1:3" s="15" customFormat="1" ht="15.9" customHeight="1" x14ac:dyDescent="0.3">
      <c r="A42" s="44"/>
      <c r="B42" s="45"/>
      <c r="C42" s="14"/>
    </row>
    <row r="43" spans="1:3" s="12" customFormat="1" ht="15.9" customHeight="1" x14ac:dyDescent="0.3">
      <c r="A43" s="46" t="s">
        <v>7</v>
      </c>
      <c r="B43" s="47"/>
      <c r="C43" s="16"/>
    </row>
    <row r="44" spans="1:3" s="12" customFormat="1" ht="15.9" customHeight="1" x14ac:dyDescent="0.3">
      <c r="A44" s="48" t="s">
        <v>71</v>
      </c>
      <c r="B44" s="27">
        <v>0</v>
      </c>
      <c r="C44" s="16"/>
    </row>
    <row r="45" spans="1:3" s="12" customFormat="1" ht="15.9" customHeight="1" x14ac:dyDescent="0.3">
      <c r="A45" s="44" t="s">
        <v>57</v>
      </c>
      <c r="B45" s="36">
        <f>B44</f>
        <v>0</v>
      </c>
      <c r="C45" s="16"/>
    </row>
    <row r="46" spans="1:3" s="12" customFormat="1" ht="15.9" customHeight="1" x14ac:dyDescent="0.3">
      <c r="A46" s="48" t="s">
        <v>56</v>
      </c>
      <c r="B46" s="27">
        <v>0</v>
      </c>
      <c r="C46" s="16"/>
    </row>
    <row r="47" spans="1:3" s="12" customFormat="1" ht="15.9" customHeight="1" x14ac:dyDescent="0.3">
      <c r="A47" s="44" t="s">
        <v>58</v>
      </c>
      <c r="B47" s="36">
        <f>B46</f>
        <v>0</v>
      </c>
      <c r="C47" s="16"/>
    </row>
    <row r="48" spans="1:3" s="12" customFormat="1" ht="15.9" customHeight="1" x14ac:dyDescent="0.3">
      <c r="A48" s="42" t="s">
        <v>29</v>
      </c>
      <c r="B48" s="49">
        <f>B45+B47</f>
        <v>0</v>
      </c>
      <c r="C48" s="16"/>
    </row>
    <row r="49" spans="1:3" s="15" customFormat="1" ht="15.9" customHeight="1" x14ac:dyDescent="0.3">
      <c r="A49" s="44"/>
      <c r="B49" s="45"/>
      <c r="C49" s="14"/>
    </row>
    <row r="50" spans="1:3" s="12" customFormat="1" ht="15.9" customHeight="1" x14ac:dyDescent="0.3">
      <c r="A50" s="42" t="s">
        <v>8</v>
      </c>
      <c r="B50" s="50"/>
      <c r="C50" s="16"/>
    </row>
    <row r="51" spans="1:3" s="12" customFormat="1" ht="15.9" customHeight="1" x14ac:dyDescent="0.3">
      <c r="A51" s="42" t="s">
        <v>9</v>
      </c>
      <c r="B51" s="73"/>
      <c r="C51" s="8"/>
    </row>
    <row r="52" spans="1:3" s="12" customFormat="1" ht="15.9" customHeight="1" x14ac:dyDescent="0.3">
      <c r="A52" s="51" t="s">
        <v>10</v>
      </c>
      <c r="B52" s="27">
        <v>0</v>
      </c>
      <c r="C52" s="11"/>
    </row>
    <row r="53" spans="1:3" s="12" customFormat="1" ht="15.9" customHeight="1" x14ac:dyDescent="0.3">
      <c r="A53" s="52" t="s">
        <v>11</v>
      </c>
      <c r="B53" s="27">
        <v>0</v>
      </c>
      <c r="C53" s="11"/>
    </row>
    <row r="54" spans="1:3" s="12" customFormat="1" ht="15.9" customHeight="1" x14ac:dyDescent="0.3">
      <c r="A54" s="52" t="s">
        <v>12</v>
      </c>
      <c r="B54" s="27">
        <v>0</v>
      </c>
      <c r="C54" s="11"/>
    </row>
    <row r="55" spans="1:3" s="12" customFormat="1" ht="15.9" customHeight="1" x14ac:dyDescent="0.3">
      <c r="A55" s="51" t="s">
        <v>13</v>
      </c>
      <c r="B55" s="27">
        <v>0</v>
      </c>
      <c r="C55" s="11"/>
    </row>
    <row r="56" spans="1:3" s="12" customFormat="1" ht="15.9" customHeight="1" x14ac:dyDescent="0.3">
      <c r="A56" s="51" t="s">
        <v>14</v>
      </c>
      <c r="B56" s="27">
        <v>36.5</v>
      </c>
      <c r="C56" s="11"/>
    </row>
    <row r="57" spans="1:3" s="12" customFormat="1" ht="15.9" customHeight="1" x14ac:dyDescent="0.3">
      <c r="A57" s="51" t="s">
        <v>15</v>
      </c>
      <c r="B57" s="27">
        <v>0</v>
      </c>
      <c r="C57" s="11"/>
    </row>
    <row r="58" spans="1:3" s="12" customFormat="1" ht="18" customHeight="1" x14ac:dyDescent="0.3">
      <c r="A58" s="51" t="s">
        <v>47</v>
      </c>
      <c r="B58" s="27">
        <v>0</v>
      </c>
      <c r="C58" s="11"/>
    </row>
    <row r="59" spans="1:3" s="12" customFormat="1" ht="15.9" customHeight="1" x14ac:dyDescent="0.3">
      <c r="A59" s="48" t="s">
        <v>46</v>
      </c>
      <c r="B59" s="27">
        <v>0</v>
      </c>
      <c r="C59" s="11"/>
    </row>
    <row r="60" spans="1:3" s="12" customFormat="1" ht="15.9" customHeight="1" x14ac:dyDescent="0.3">
      <c r="A60" s="48" t="s">
        <v>62</v>
      </c>
      <c r="B60" s="27">
        <v>0</v>
      </c>
      <c r="C60" s="11"/>
    </row>
    <row r="61" spans="1:3" s="12" customFormat="1" ht="15.9" customHeight="1" x14ac:dyDescent="0.3">
      <c r="A61" s="44" t="s">
        <v>48</v>
      </c>
      <c r="B61" s="36">
        <f>SUM(B52:B60)</f>
        <v>36.5</v>
      </c>
      <c r="C61" s="11"/>
    </row>
    <row r="62" spans="1:3" s="12" customFormat="1" ht="15.9" customHeight="1" x14ac:dyDescent="0.3">
      <c r="A62" s="44"/>
      <c r="B62" s="53"/>
      <c r="C62" s="11"/>
    </row>
    <row r="63" spans="1:3" s="12" customFormat="1" ht="15.9" customHeight="1" x14ac:dyDescent="0.3">
      <c r="A63" s="42" t="s">
        <v>16</v>
      </c>
      <c r="B63" s="73"/>
      <c r="C63" s="13"/>
    </row>
    <row r="64" spans="1:3" s="12" customFormat="1" ht="15.9" customHeight="1" x14ac:dyDescent="0.3">
      <c r="A64" s="51" t="s">
        <v>37</v>
      </c>
      <c r="B64" s="27">
        <v>0</v>
      </c>
      <c r="C64" s="13"/>
    </row>
    <row r="65" spans="1:6" s="12" customFormat="1" ht="15.9" customHeight="1" x14ac:dyDescent="0.3">
      <c r="A65" s="51" t="s">
        <v>17</v>
      </c>
      <c r="B65" s="27">
        <v>0</v>
      </c>
      <c r="C65" s="13"/>
    </row>
    <row r="66" spans="1:6" s="12" customFormat="1" ht="15.9" customHeight="1" x14ac:dyDescent="0.3">
      <c r="A66" s="48" t="s">
        <v>18</v>
      </c>
      <c r="B66" s="27">
        <v>0</v>
      </c>
      <c r="C66" s="13"/>
    </row>
    <row r="67" spans="1:6" s="12" customFormat="1" ht="15.9" customHeight="1" x14ac:dyDescent="0.3">
      <c r="A67" s="48" t="s">
        <v>36</v>
      </c>
      <c r="B67" s="27">
        <v>0</v>
      </c>
      <c r="C67" s="13"/>
    </row>
    <row r="68" spans="1:6" s="12" customFormat="1" ht="15.9" customHeight="1" x14ac:dyDescent="0.3">
      <c r="A68" s="44" t="s">
        <v>30</v>
      </c>
      <c r="B68" s="36">
        <f>SUM(B64:B67)</f>
        <v>0</v>
      </c>
      <c r="C68" s="16"/>
    </row>
    <row r="69" spans="1:6" s="12" customFormat="1" ht="15.9" customHeight="1" x14ac:dyDescent="0.3">
      <c r="A69" s="44" t="s">
        <v>31</v>
      </c>
      <c r="B69" s="36">
        <f>B61+B68</f>
        <v>36.5</v>
      </c>
      <c r="C69" s="16"/>
    </row>
    <row r="70" spans="1:6" s="12" customFormat="1" ht="15.9" customHeight="1" x14ac:dyDescent="0.3">
      <c r="A70" s="44"/>
      <c r="B70" s="41"/>
      <c r="C70" s="16"/>
      <c r="D70" s="21"/>
    </row>
    <row r="71" spans="1:6" s="12" customFormat="1" ht="15.9" customHeight="1" x14ac:dyDescent="0.3">
      <c r="A71" s="46" t="s">
        <v>19</v>
      </c>
      <c r="B71" s="47"/>
      <c r="C71" s="16"/>
    </row>
    <row r="72" spans="1:6" s="12" customFormat="1" ht="15.9" customHeight="1" x14ac:dyDescent="0.3">
      <c r="A72" s="51" t="s">
        <v>20</v>
      </c>
      <c r="B72" s="27">
        <v>0</v>
      </c>
      <c r="C72" s="13"/>
      <c r="D72" s="21"/>
    </row>
    <row r="73" spans="1:6" s="12" customFormat="1" ht="15.9" customHeight="1" x14ac:dyDescent="0.3">
      <c r="A73" s="51" t="s">
        <v>42</v>
      </c>
      <c r="B73" s="27">
        <v>0</v>
      </c>
      <c r="C73" s="2"/>
    </row>
    <row r="74" spans="1:6" s="12" customFormat="1" ht="15.9" customHeight="1" x14ac:dyDescent="0.3">
      <c r="A74" s="54" t="s">
        <v>32</v>
      </c>
      <c r="B74" s="55">
        <f>B72+B73</f>
        <v>0</v>
      </c>
      <c r="C74" s="2"/>
    </row>
    <row r="75" spans="1:6" s="18" customFormat="1" ht="15.9" customHeight="1" x14ac:dyDescent="0.3">
      <c r="A75" s="44"/>
      <c r="B75" s="74"/>
      <c r="C75" s="17"/>
    </row>
    <row r="76" spans="1:6" s="12" customFormat="1" ht="15.9" customHeight="1" x14ac:dyDescent="0.3">
      <c r="A76" s="31" t="s">
        <v>65</v>
      </c>
      <c r="B76" s="56"/>
      <c r="C76" s="10"/>
    </row>
    <row r="77" spans="1:6" s="12" customFormat="1" ht="15.9" customHeight="1" x14ac:dyDescent="0.3">
      <c r="A77" s="57" t="s">
        <v>21</v>
      </c>
      <c r="B77" s="34">
        <v>0</v>
      </c>
      <c r="C77" s="10"/>
    </row>
    <row r="78" spans="1:6" s="12" customFormat="1" ht="15.9" customHeight="1" x14ac:dyDescent="0.3">
      <c r="A78" s="57" t="s">
        <v>40</v>
      </c>
      <c r="B78" s="34">
        <f>1991646.18</f>
        <v>1991646.18</v>
      </c>
      <c r="C78" s="10"/>
      <c r="D78" s="21"/>
    </row>
    <row r="79" spans="1:6" s="12" customFormat="1" ht="15.9" customHeight="1" x14ac:dyDescent="0.3">
      <c r="A79" s="57" t="s">
        <v>41</v>
      </c>
      <c r="B79" s="34">
        <f>1</f>
        <v>1</v>
      </c>
      <c r="C79" s="19"/>
      <c r="F79" s="21"/>
    </row>
    <row r="80" spans="1:6" s="12" customFormat="1" ht="15.9" customHeight="1" x14ac:dyDescent="0.3">
      <c r="A80" s="54" t="s">
        <v>33</v>
      </c>
      <c r="B80" s="58">
        <f>(B29+B36)-(B69+B74)</f>
        <v>1991647.18</v>
      </c>
      <c r="C80" s="64" t="str">
        <f>IF((B77+B78+B79)&lt;&gt;B80,"ERRO","")</f>
        <v/>
      </c>
      <c r="D80" s="21"/>
    </row>
    <row r="81" spans="1:5" s="12" customFormat="1" ht="15.9" customHeight="1" x14ac:dyDescent="0.3">
      <c r="A81" s="62" t="s">
        <v>53</v>
      </c>
      <c r="B81" s="59"/>
      <c r="C81" s="5"/>
      <c r="D81" s="2"/>
    </row>
    <row r="82" spans="1:5" s="12" customFormat="1" ht="15.9" customHeight="1" x14ac:dyDescent="0.3">
      <c r="A82" s="61" t="s">
        <v>22</v>
      </c>
      <c r="B82" s="75"/>
      <c r="C82" s="5"/>
      <c r="D82" s="2"/>
    </row>
    <row r="83" spans="1:5" s="12" customFormat="1" ht="15.9" customHeight="1" x14ac:dyDescent="0.3">
      <c r="A83" s="60" t="s">
        <v>23</v>
      </c>
      <c r="B83" s="34">
        <v>0</v>
      </c>
      <c r="C83" s="5"/>
      <c r="D83" s="2"/>
    </row>
    <row r="84" spans="1:5" s="12" customFormat="1" ht="15.9" customHeight="1" x14ac:dyDescent="0.3">
      <c r="A84" s="60" t="s">
        <v>24</v>
      </c>
      <c r="B84" s="34">
        <v>0</v>
      </c>
      <c r="C84" s="5"/>
      <c r="D84" s="69"/>
      <c r="E84" s="21"/>
    </row>
    <row r="85" spans="1:5" s="12" customFormat="1" ht="15.9" customHeight="1" x14ac:dyDescent="0.3">
      <c r="A85" s="60" t="s">
        <v>50</v>
      </c>
      <c r="B85" s="34">
        <v>0</v>
      </c>
      <c r="C85" s="5"/>
      <c r="D85" s="2"/>
      <c r="E85" s="21"/>
    </row>
    <row r="86" spans="1:5" s="12" customFormat="1" ht="19.5" customHeight="1" x14ac:dyDescent="0.3">
      <c r="A86" s="65" t="s">
        <v>25</v>
      </c>
      <c r="B86" s="67">
        <f>SUM(B83:B85)</f>
        <v>0</v>
      </c>
      <c r="C86" s="1"/>
      <c r="D86" s="2"/>
    </row>
    <row r="87" spans="1:5" s="12" customFormat="1" ht="57.75" customHeight="1" x14ac:dyDescent="0.3">
      <c r="A87" s="84" t="s">
        <v>73</v>
      </c>
      <c r="B87" s="85"/>
      <c r="C87" s="1"/>
      <c r="D87" s="2"/>
    </row>
    <row r="88" spans="1:5" s="1" customFormat="1" ht="15.75" customHeight="1" x14ac:dyDescent="0.3">
      <c r="A88" s="63"/>
      <c r="B88" s="76"/>
      <c r="C88" s="4"/>
      <c r="D88" s="2"/>
    </row>
    <row r="89" spans="1:5" s="1" customFormat="1" x14ac:dyDescent="0.3">
      <c r="A89" s="78"/>
      <c r="B89" s="78"/>
      <c r="D89" s="2"/>
    </row>
    <row r="90" spans="1:5" s="12" customFormat="1" x14ac:dyDescent="0.3">
      <c r="A90" s="1"/>
      <c r="B90" s="77" t="s">
        <v>63</v>
      </c>
      <c r="C90" s="1"/>
      <c r="D90" s="2"/>
    </row>
    <row r="91" spans="1:5" x14ac:dyDescent="0.3">
      <c r="A91" s="66" t="s">
        <v>60</v>
      </c>
    </row>
    <row r="95" spans="1:5" x14ac:dyDescent="0.3">
      <c r="A95" s="66" t="s">
        <v>61</v>
      </c>
    </row>
    <row r="99" spans="2:4" s="1" customFormat="1" ht="18" customHeight="1" x14ac:dyDescent="0.3">
      <c r="B99" s="20"/>
      <c r="D99" s="2"/>
    </row>
  </sheetData>
  <mergeCells count="7">
    <mergeCell ref="A89:B89"/>
    <mergeCell ref="A1:B1"/>
    <mergeCell ref="A2:B7"/>
    <mergeCell ref="A8:B9"/>
    <mergeCell ref="A22:B22"/>
    <mergeCell ref="B23:B24"/>
    <mergeCell ref="A87:B87"/>
  </mergeCells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5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EUfpMmRN1UaHD25A0ZBDYB0aG7x1uIICIdIbINSTge8=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mGS0NejiLwhZ4OWAaSzG+1LgKEnGRsBEGhFgjnV2Vao=</DigestValue>
    </Reference>
  </SignedInfo>
  <SignatureValue>aZGqkTpG9iPJVwP5TG7ii97PVabozhj7xK15Ke4juliIMhRGzJ6YInZBpgxKf3vf52LedgEL0Kqj
xKRLGKQ7lTdPVzSg8wMOLk7xRZio1Sp4sVMZQ7xJnmOrTS0PG1uNyvub75pHpRCYr96Ehp404RCh
S70Q6PzyeKuSwSNYt6SxgL+pT79t4a8MbuzV9He6F3B6+NoFHaHslEtKhTOlUuj6LQDRfvKFJu68
e3udma1+E7/5AvJGaTotqou7TKBkhBMfceg1FwWtD6Qt5tJ5LE+Ivx+1lsrJonjcv5Z0P/LMFiqj
n+EKWox7FvNzPlG4DZ6WT9xSq6rboIuyd+20UQ==</SignatureValue>
  <KeyInfo>
    <X509Data>
      <X509Certificate>MIIHdjCCBV6gAwIBAgIUH5G+avwFWcpRiCMYazsb1ecWeo0wDQYJKoZIhvcNAQELBQAwejELMAkGA1UEBhMCQlIxEzARBgNVBAoTCklDUC1CcmFzaWwxNjA0BgNVBAsTLVNlY3JldGFyaWEgZGEgUmVjZWl0YSBGZWRlcmFsIGRvIEJyYXNpbCAtIFJGQjEeMBwGA1UEAxMVQUMgRElHSVRBTFNJR04gUkZCIEcyMB4XDTIxMTIxNjE0MDgyNVoXDTIyMTIxNjE0MDgyNVowge4xCzAJBgNVBAYTAkJSMRMwEQYDVQQKEwpJQ1AtQnJhc2lsMTYwNAYDVQQLEy1TZWNyZXRhcmlhIGRhIFJlY2VpdGEgRmVkZXJhbCBkbyBCcmFzaWwgLSBSRkIxFTATBgNVBAsTDFJGQiBlLUNQRiBBMTEUMBIGA1UECxMLKEVNIEJSQU5DTykxFzAVBgNVBAsTDjM0MjEwODgzMDAwMTg2MRMwEQYDVQQLEwpwcmVzZW5jaWFsMTcwNQYDVQQDEy5MVURNWUxMQSBCQVNUT1MgRSBCQVJCT1NBIE1BUVVFQVJBOjg4MTYzNjk1MTUzMIIBIjANBgkqhkiG9w0BAQEFAAOCAQ8AMIIBCgKCAQEA3PS754xZPxai4E+Mdp/Cnmte3V3nUNhPLu8KnnsNjb7mUK9BnkBohGNUF60wjaQeX0rsgGLAKmSlr0K/NzYCh+1H47VBzZ0GV9rZmV4gj5/6C7gce/JyY3qdm/IvbOWpGVGwgM+aDzp+4Zr3NE9ywpHZ8sA1CcAtXJtfmG0W9EDf++xp3raKykvkcxVGQcsfbWiR1tOfDezQ6r64G3+KTmuXiKuBRI7jA1KxZN8FmBwdhCThIj9nDHpKYSosWe8Y5vielm4tu/JhU/8DIRf/uWdqmXRyz0SuklhL3DUFlfNlkhsv9kta0d2/FuqOZ0tl1iLJfrfOnem2je/IJE/fz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F+sYsi2mQS7jgz3c/2qmDOPpHxpjsgN82lrQrklLm/bJd7hfFqxnMhBObwSY9bo3LCI5ZIYYS9XattqWIucwo+KeC3PFfHh6/Seo0XKRgpjC1DnUtIsgPIGgZzTc7WB6Or06GYcMDPVSteRSaElRpHqsuLZszKiuBYFkyL6ta2cfIwQ4xmtRLrHXGbMzgWrqsfrQO+Gc/Q6Xsw1qRVJbLXcKIBEGGy0bnQk03zn78dOKLn70VHKSC8LFUJYswKIGG1SjD6HPKzl8tU3WRwVseRc/N2s//nBbGT0jtQC2hxveDHklDOZiP+ns4wOsNpeN2ISh0QfbzDKejWF8V9BvRQQLcKMi253mlQ5BAsYgk9xIPHBFPgrJAeaz6KMxMO56nnRWfbR0SpG3kHlBf6zfUKok5/Fu78q13vjIVeqZZlbrcx/CEvhzdtJs5hG9k/mAPZULl2aFmUtPZ+bvlUbgkWpZB5AFORhJ5znA6JB5FSR0aW1DlCS6K8j25Rc2Jm2NK0Azg9NahKQeNeE60VQadpiVuhGcSNsWAXdXwfrqQvAZ/cm/J1iEUPlcr+T2a9HA9S9zEKa0opaP2k6vYpwL6qfxBxIMOlCYAzneGSse+PnUMTXMF1kZf7YVrvVmRqruohBe6/YKHmN4msFJgv6p8tEVtwHjDwmlsaiR5nIMJdn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UCZmGQS4tzlckPHenDdoLQL0nf83xQrU+Y8Bi1osDHk=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mZgPMZMW5sFElxmoymp8QJpDmHFbLJ1h3U8Fr3aOrZA=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sharedStrings.xml?ContentType=application/vnd.openxmlformats-officedocument.spreadsheetml.sharedStrings+xml">
        <DigestMethod Algorithm="http://www.w3.org/2001/04/xmlenc#sha256"/>
        <DigestValue>GTLt4Wmga9mz1JUC9kpl4YyYCgwUCAlbU3HMEc+s49s=</DigestValue>
      </Reference>
      <Reference URI="/xl/styles.xml?ContentType=application/vnd.openxmlformats-officedocument.spreadsheetml.styles+xml">
        <DigestMethod Algorithm="http://www.w3.org/2001/04/xmlenc#sha256"/>
        <DigestValue>f5EewRH1QdWxRwz40pUnLDrY2eI6NJRVi+SSbm1Lvys=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A93z6q4Ux0hb8noHM6ol3L1GGxOYc+1GzYWyT98uUQk=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7kj3fHXvieeOCS8459D+gS5iInimlPFmDfUgG8oDAgA=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2022-07-27T12:26:37Z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2022-07-27T12:26:37Z</xd:SigningTime>
          <xd:SigningCertificate>
            <xd:Cert>
              <xd:CertDigest>
                <DigestMethod Algorithm="http://www.w3.org/2001/04/xmlenc#sha256"/>
                <DigestValue>kDv3SF4AjfaYBpBlJ3QrMLu/fvDDpvXEimv2Z85qKZ0=</DigestValue>
              </xd:CertDigest>
              <xd:IssuerSerial>
                <X509IssuerName>CN=AC DIGITALSIGN RFB G2, OU=Secretaria da Receita Federal do Brasil - RFB, O=ICP-Brasil, C=BR</X509IssuerName>
                <X509SerialNumber>180228909688577131258958017450123333708880968333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062022</vt:lpstr>
      <vt:lpstr>'062022'!Area_de_impressao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Adriano Adriano Salles Amadeu</dc:creator>
  <dc:description/>
  <cp:lastModifiedBy>Adriano Adriano Salles Amadeu</cp:lastModifiedBy>
  <cp:lastPrinted>2022-07-27T12:25:34Z</cp:lastPrinted>
  <dcterms:created xsi:type="dcterms:W3CDTF">2021-09-23T15:15:02Z</dcterms:created>
  <dcterms:modified xsi:type="dcterms:W3CDTF">2022-07-27T12:26:32Z</dcterms:modified>
</cp:coreProperties>
</file>