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Financeiro\RECURSOS RECEBIDOS GASTOS E DEVOLVIDOS\2023\08.AGOSTO\"/>
    </mc:Choice>
  </mc:AlternateContent>
  <bookViews>
    <workbookView xWindow="0" yWindow="0" windowWidth="12924" windowHeight="6456"/>
  </bookViews>
  <sheets>
    <sheet name="072023" sheetId="1" r:id="rId1"/>
  </sheets>
  <definedNames>
    <definedName name="_xlnm.Print_Area" localSheetId="0">'072023'!$A$1:$B$102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B56" i="1"/>
  <c r="B57" i="1"/>
  <c r="B58" i="1"/>
  <c r="B52" i="1"/>
  <c r="B54" i="1"/>
  <c r="B35" i="1"/>
  <c r="B61" i="1" l="1"/>
  <c r="B41" i="1"/>
  <c r="B68" i="1"/>
  <c r="B29" i="1"/>
  <c r="B36" i="1"/>
  <c r="B69" i="1" l="1"/>
  <c r="B47" i="1"/>
  <c r="B45" i="1" l="1"/>
  <c r="B48" i="1" s="1"/>
  <c r="B74" i="1" l="1"/>
  <c r="B80" i="1" s="1"/>
  <c r="B87" i="1"/>
  <c r="C79" i="1" l="1"/>
  <c r="C80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<sst xmlns="http://schemas.openxmlformats.org/spreadsheetml/2006/main" count="75" uniqueCount="75">
  <si>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</si>
  <si>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</si>
  <si>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</si>
  <si>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</si>
  <si>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</si>
  <si>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</si>
  <si>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</si>
  <si>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</si>
  <si>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</si>
  <si>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</si>
  <si>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</si>
  <si>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</si>
  <si>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</si>
  <si>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</si>
  <si>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</si>
  <si>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</si>
  <si>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</si>
  <si>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</si>
  <si>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</si>
  <si>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</si>
  <si>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</si>
  <si>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</si>
  <si>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</si>
  <si>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</si>
  <si>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</si>
  <si>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</si>
  <si>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</si>
  <si>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</si>
  <si>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</si>
  <si>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</si>
  <si>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</si>
  <si>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</si>
  <si>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</si>
  <si>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</si>
  <si>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</si>
  <si>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</si>
  <si>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</si>
  <si>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</si>
  <si>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</si>
  <si>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</si>
  <si>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</si>
  <si>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</si>
  <si>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</si>
  <si>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</si>
  <si>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</si>
  <si>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</si>
  <si>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</si>
  <si>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</si>
  <si>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</si>
  <si>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</si>
  <si>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</si>
  <si>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</si>
  <si>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</si>
  <si>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</si>
  <si>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</si>
  <si>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</si>
  <si>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</si>
  <si>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</si>
  <si>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</si>
  <si>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</si>
  <si>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</si>
  <si>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</si>
  <si>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</si>
  <si>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</si>
  <si>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</si>
  <si>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</si>
  <si>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</si>
  <si>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</si>
  <si>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</si>
  <si>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</si>
  <si>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</si>
  <si>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Competência: 08/2023</t>
  </si>
  <si>
    <t>7.SALDO BANCÁRIO FINAL EM 31/08/2023</t>
  </si>
  <si>
    <t>Goiânia, 31 de agosto de 2023.</t>
  </si>
  <si>
    <t>8.3 Glosa - Fatura Enel - Despacho Nº 198/2023 -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</si>
</sst>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5" fillId="8" borderId="2" xfId="0" applyFont="1" applyFill="1" applyBorder="1"/>
    <xf numFmtId="4" fontId="5" fillId="8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2.109375" style="1" customWidth="1"/>
    <col min="2" max="2" width="17.554687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5"/>
    </row>
    <row r="8" spans="1:3" s="1" customFormat="1" ht="23.25" customHeight="1" x14ac:dyDescent="0.3">
      <c r="A8" s="77" t="s">
        <v>61</v>
      </c>
      <c r="B8" s="77"/>
      <c r="C8" s="65"/>
    </row>
    <row r="9" spans="1:3" s="1" customFormat="1" ht="23.25" customHeight="1" x14ac:dyDescent="0.3">
      <c r="A9" s="77"/>
      <c r="B9" s="77"/>
      <c r="C9" s="65"/>
    </row>
    <row r="10" spans="1:3" s="1" customFormat="1" ht="15.9" customHeight="1" x14ac:dyDescent="0.3">
      <c r="A10" s="46" t="s">
        <v>60</v>
      </c>
      <c r="B10" s="46"/>
      <c r="C10" s="2"/>
    </row>
    <row r="11" spans="1:3" s="1" customFormat="1" ht="15.9" customHeight="1" x14ac:dyDescent="0.3">
      <c r="A11" s="46" t="s">
        <v>59</v>
      </c>
      <c r="B11" s="62"/>
      <c r="C11" s="2"/>
    </row>
    <row r="12" spans="1:3" s="1" customFormat="1" ht="15.9" customHeight="1" x14ac:dyDescent="0.3">
      <c r="A12" s="64" t="s">
        <v>58</v>
      </c>
      <c r="B12" s="64"/>
      <c r="C12" s="7"/>
    </row>
    <row r="13" spans="1:3" s="1" customFormat="1" ht="15.9" customHeight="1" x14ac:dyDescent="0.3">
      <c r="A13" s="63" t="s">
        <v>57</v>
      </c>
      <c r="B13" s="62"/>
      <c r="C13" s="2"/>
    </row>
    <row r="14" spans="1:3" s="1" customFormat="1" ht="15.9" customHeight="1" x14ac:dyDescent="0.3">
      <c r="A14" s="64" t="s">
        <v>56</v>
      </c>
      <c r="B14" s="64"/>
      <c r="C14" s="11"/>
    </row>
    <row r="15" spans="1:3" s="1" customFormat="1" ht="15.9" customHeight="1" x14ac:dyDescent="0.3">
      <c r="A15" s="63" t="s">
        <v>69</v>
      </c>
      <c r="B15" s="62"/>
      <c r="C15" s="2"/>
    </row>
    <row r="16" spans="1:3" s="1" customFormat="1" ht="15.9" customHeight="1" x14ac:dyDescent="0.3">
      <c r="A16" s="64" t="s">
        <v>67</v>
      </c>
      <c r="B16" s="64"/>
      <c r="C16" s="7"/>
    </row>
    <row r="17" spans="1:3" s="1" customFormat="1" ht="15.9" customHeight="1" x14ac:dyDescent="0.3">
      <c r="A17" s="64" t="s">
        <v>55</v>
      </c>
      <c r="B17" s="64"/>
      <c r="C17" s="11"/>
    </row>
    <row r="18" spans="1:3" s="1" customFormat="1" ht="15.9" customHeight="1" x14ac:dyDescent="0.3">
      <c r="A18" s="63"/>
      <c r="B18" s="62"/>
      <c r="C18" s="11"/>
    </row>
    <row r="19" spans="1:3" s="58" customFormat="1" ht="15.9" customHeight="1" x14ac:dyDescent="0.3">
      <c r="A19" s="61" t="s">
        <v>54</v>
      </c>
      <c r="B19" s="26">
        <v>2165604.84</v>
      </c>
      <c r="C19" s="59"/>
    </row>
    <row r="20" spans="1:3" s="58" customFormat="1" ht="15.9" customHeight="1" x14ac:dyDescent="0.3">
      <c r="A20" s="61" t="s">
        <v>53</v>
      </c>
      <c r="B20" s="26">
        <v>0</v>
      </c>
      <c r="C20" s="59"/>
    </row>
    <row r="21" spans="1:3" s="58" customFormat="1" ht="15.9" customHeight="1" x14ac:dyDescent="0.3">
      <c r="A21" s="61"/>
      <c r="B21" s="60"/>
      <c r="C21" s="59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7"/>
      <c r="B23" s="79" t="s">
        <v>51</v>
      </c>
      <c r="C23" s="7"/>
    </row>
    <row r="24" spans="1:3" s="1" customFormat="1" ht="15.9" customHeight="1" x14ac:dyDescent="0.3">
      <c r="A24" s="56" t="s">
        <v>71</v>
      </c>
      <c r="B24" s="79"/>
      <c r="C24" s="40"/>
    </row>
    <row r="25" spans="1:3" s="1" customFormat="1" ht="15.9" customHeight="1" x14ac:dyDescent="0.3">
      <c r="A25" s="23" t="s">
        <v>50</v>
      </c>
      <c r="B25" s="55"/>
      <c r="C25" s="54"/>
    </row>
    <row r="26" spans="1:3" s="1" customFormat="1" ht="15.9" customHeight="1" x14ac:dyDescent="0.3">
      <c r="A26" s="53" t="s">
        <v>49</v>
      </c>
      <c r="B26" s="66">
        <v>0</v>
      </c>
      <c r="C26" s="20"/>
    </row>
    <row r="27" spans="1:3" s="1" customFormat="1" ht="15.9" customHeight="1" x14ac:dyDescent="0.3">
      <c r="A27" s="53" t="s">
        <v>48</v>
      </c>
      <c r="B27" s="66">
        <v>20</v>
      </c>
      <c r="C27" s="20"/>
    </row>
    <row r="28" spans="1:3" s="1" customFormat="1" ht="15.9" customHeight="1" x14ac:dyDescent="0.3">
      <c r="A28" s="53" t="s">
        <v>47</v>
      </c>
      <c r="B28" s="66">
        <v>6176649.1300000008</v>
      </c>
      <c r="C28" s="20"/>
    </row>
    <row r="29" spans="1:3" s="1" customFormat="1" ht="15.9" customHeight="1" x14ac:dyDescent="0.3">
      <c r="A29" s="52" t="s">
        <v>46</v>
      </c>
      <c r="B29" s="34">
        <f>B27+B28+B26</f>
        <v>6176669.1300000008</v>
      </c>
      <c r="C29" s="20"/>
    </row>
    <row r="30" spans="1:3" s="1" customFormat="1" ht="15.9" customHeight="1" x14ac:dyDescent="0.3">
      <c r="A30" s="51"/>
      <c r="B30" s="26"/>
      <c r="C30" s="20"/>
    </row>
    <row r="31" spans="1:3" s="1" customFormat="1" ht="15.9" customHeight="1" x14ac:dyDescent="0.3">
      <c r="A31" s="23" t="s">
        <v>45</v>
      </c>
      <c r="B31" s="23"/>
      <c r="C31" s="40"/>
    </row>
    <row r="32" spans="1:3" s="1" customFormat="1" ht="15.9" customHeight="1" x14ac:dyDescent="0.3">
      <c r="A32" s="48" t="s">
        <v>63</v>
      </c>
      <c r="B32" s="26">
        <v>1545166.29</v>
      </c>
      <c r="C32" s="37"/>
    </row>
    <row r="33" spans="1:3" s="6" customFormat="1" ht="15.9" customHeight="1" x14ac:dyDescent="0.3">
      <c r="A33" s="48" t="s">
        <v>44</v>
      </c>
      <c r="B33" s="26">
        <v>0</v>
      </c>
      <c r="C33" s="37"/>
    </row>
    <row r="34" spans="1:3" s="6" customFormat="1" ht="15.9" customHeight="1" x14ac:dyDescent="0.3">
      <c r="A34" s="46" t="s">
        <v>43</v>
      </c>
      <c r="B34" s="26">
        <v>59004.24</v>
      </c>
      <c r="C34" s="37"/>
    </row>
    <row r="35" spans="1:3" s="6" customFormat="1" ht="15.9" customHeight="1" x14ac:dyDescent="0.3">
      <c r="A35" s="46" t="s">
        <v>42</v>
      </c>
      <c r="B35" s="26">
        <f>13025.04+15.61</f>
        <v>13040.650000000001</v>
      </c>
      <c r="C35" s="37"/>
    </row>
    <row r="36" spans="1:3" s="6" customFormat="1" ht="15.9" customHeight="1" x14ac:dyDescent="0.3">
      <c r="A36" s="47" t="s">
        <v>41</v>
      </c>
      <c r="B36" s="34">
        <f>SUM(B32:B35)</f>
        <v>1617211.18</v>
      </c>
      <c r="C36" s="28"/>
    </row>
    <row r="37" spans="1:3" s="6" customFormat="1" ht="15.9" customHeight="1" x14ac:dyDescent="0.3">
      <c r="A37" s="50"/>
      <c r="B37" s="33"/>
      <c r="C37" s="28"/>
    </row>
    <row r="38" spans="1:3" s="6" customFormat="1" ht="15.9" customHeight="1" x14ac:dyDescent="0.3">
      <c r="A38" s="36" t="s">
        <v>40</v>
      </c>
      <c r="B38" s="49"/>
      <c r="C38" s="28"/>
    </row>
    <row r="39" spans="1:3" s="6" customFormat="1" ht="15.9" customHeight="1" x14ac:dyDescent="0.3">
      <c r="A39" s="48" t="s">
        <v>64</v>
      </c>
      <c r="B39" s="26">
        <v>1974134.14</v>
      </c>
      <c r="C39" s="28"/>
    </row>
    <row r="40" spans="1:3" s="6" customFormat="1" ht="15.9" customHeight="1" x14ac:dyDescent="0.3">
      <c r="A40" s="48" t="s">
        <v>39</v>
      </c>
      <c r="B40" s="26">
        <v>0</v>
      </c>
      <c r="C40" s="28"/>
    </row>
    <row r="41" spans="1:3" s="6" customFormat="1" ht="15.9" customHeight="1" x14ac:dyDescent="0.3">
      <c r="A41" s="47" t="s">
        <v>38</v>
      </c>
      <c r="B41" s="34">
        <f>SUM(B39:B40)</f>
        <v>1974134.14</v>
      </c>
      <c r="C41" s="28"/>
    </row>
    <row r="42" spans="1:3" s="42" customFormat="1" ht="15.9" customHeight="1" x14ac:dyDescent="0.3">
      <c r="A42" s="25"/>
      <c r="B42" s="44"/>
      <c r="C42" s="43"/>
    </row>
    <row r="43" spans="1:3" s="6" customFormat="1" ht="15.9" customHeight="1" x14ac:dyDescent="0.3">
      <c r="A43" s="32" t="s">
        <v>37</v>
      </c>
      <c r="B43" s="31"/>
      <c r="C43" s="30"/>
    </row>
    <row r="44" spans="1:3" s="6" customFormat="1" ht="15.9" customHeight="1" x14ac:dyDescent="0.3">
      <c r="A44" s="35" t="s">
        <v>65</v>
      </c>
      <c r="B44" s="26">
        <v>1558387.14</v>
      </c>
      <c r="C44" s="30"/>
    </row>
    <row r="45" spans="1:3" s="6" customFormat="1" ht="15.9" customHeight="1" x14ac:dyDescent="0.3">
      <c r="A45" s="25" t="s">
        <v>36</v>
      </c>
      <c r="B45" s="34">
        <f>B44</f>
        <v>1558387.14</v>
      </c>
      <c r="C45" s="30"/>
    </row>
    <row r="46" spans="1:3" s="6" customFormat="1" ht="15.9" customHeight="1" x14ac:dyDescent="0.3">
      <c r="A46" s="46" t="s">
        <v>35</v>
      </c>
      <c r="B46" s="26">
        <v>0</v>
      </c>
      <c r="C46" s="30"/>
    </row>
    <row r="47" spans="1:3" s="6" customFormat="1" ht="15.9" customHeight="1" x14ac:dyDescent="0.3">
      <c r="A47" s="25" t="s">
        <v>34</v>
      </c>
      <c r="B47" s="34">
        <f>B46</f>
        <v>0</v>
      </c>
      <c r="C47" s="30"/>
    </row>
    <row r="48" spans="1:3" s="6" customFormat="1" ht="15.9" customHeight="1" x14ac:dyDescent="0.3">
      <c r="A48" s="36" t="s">
        <v>33</v>
      </c>
      <c r="B48" s="45">
        <f>B45+B47</f>
        <v>1558387.14</v>
      </c>
      <c r="C48" s="30"/>
    </row>
    <row r="49" spans="1:6" s="42" customFormat="1" ht="15.9" customHeight="1" x14ac:dyDescent="0.3">
      <c r="A49" s="25"/>
      <c r="B49" s="44"/>
      <c r="C49" s="43"/>
      <c r="D49" s="67"/>
    </row>
    <row r="50" spans="1:6" s="6" customFormat="1" ht="15.9" customHeight="1" x14ac:dyDescent="0.3">
      <c r="A50" s="36" t="s">
        <v>32</v>
      </c>
      <c r="B50" s="41"/>
      <c r="C50" s="30"/>
    </row>
    <row r="51" spans="1:6" s="6" customFormat="1" ht="15.9" customHeight="1" x14ac:dyDescent="0.3">
      <c r="A51" s="36" t="s">
        <v>31</v>
      </c>
      <c r="B51" s="36"/>
      <c r="C51" s="40"/>
    </row>
    <row r="52" spans="1:6" s="6" customFormat="1" ht="15.9" customHeight="1" x14ac:dyDescent="0.3">
      <c r="A52" s="27" t="s">
        <v>30</v>
      </c>
      <c r="B52" s="26">
        <f>219714.49+25376.41</f>
        <v>245090.9</v>
      </c>
      <c r="C52" s="37"/>
    </row>
    <row r="53" spans="1:6" s="6" customFormat="1" ht="15.9" customHeight="1" x14ac:dyDescent="0.3">
      <c r="A53" s="39" t="s">
        <v>29</v>
      </c>
      <c r="B53" s="26">
        <v>1275133.8600000001</v>
      </c>
      <c r="C53" s="37"/>
    </row>
    <row r="54" spans="1:6" s="6" customFormat="1" ht="15.9" customHeight="1" x14ac:dyDescent="0.3">
      <c r="A54" s="39" t="s">
        <v>28</v>
      </c>
      <c r="B54" s="26">
        <f>61467.22+101407</f>
        <v>162874.22</v>
      </c>
      <c r="C54" s="37"/>
    </row>
    <row r="55" spans="1:6" s="6" customFormat="1" ht="15.9" customHeight="1" x14ac:dyDescent="0.3">
      <c r="A55" s="27" t="s">
        <v>27</v>
      </c>
      <c r="B55" s="26">
        <v>0</v>
      </c>
      <c r="C55" s="37"/>
    </row>
    <row r="56" spans="1:6" s="6" customFormat="1" ht="15.9" customHeight="1" x14ac:dyDescent="0.3">
      <c r="A56" s="27" t="s">
        <v>26</v>
      </c>
      <c r="B56" s="26">
        <f>10734.13+89590.32+32.33</f>
        <v>100356.78000000001</v>
      </c>
      <c r="C56" s="37"/>
    </row>
    <row r="57" spans="1:6" s="6" customFormat="1" ht="15.9" customHeight="1" x14ac:dyDescent="0.3">
      <c r="A57" s="27" t="s">
        <v>25</v>
      </c>
      <c r="B57" s="26">
        <f>132676.79+4532.51</f>
        <v>137209.30000000002</v>
      </c>
      <c r="C57" s="37"/>
    </row>
    <row r="58" spans="1:6" s="6" customFormat="1" ht="17.25" customHeight="1" x14ac:dyDescent="0.3">
      <c r="A58" s="39" t="s">
        <v>24</v>
      </c>
      <c r="B58" s="26">
        <f>57042.99+650</f>
        <v>57692.99</v>
      </c>
      <c r="C58" s="37"/>
    </row>
    <row r="59" spans="1:6" s="6" customFormat="1" ht="16.5" customHeight="1" x14ac:dyDescent="0.3">
      <c r="A59" s="35" t="s">
        <v>23</v>
      </c>
      <c r="B59" s="26">
        <v>0</v>
      </c>
      <c r="C59" s="37"/>
    </row>
    <row r="60" spans="1:6" s="6" customFormat="1" ht="15.9" customHeight="1" x14ac:dyDescent="0.3">
      <c r="A60" s="35" t="s">
        <v>66</v>
      </c>
      <c r="B60" s="26">
        <v>5281.2</v>
      </c>
      <c r="C60" s="37"/>
    </row>
    <row r="61" spans="1:6" s="6" customFormat="1" ht="15.9" customHeight="1" x14ac:dyDescent="0.3">
      <c r="A61" s="25" t="s">
        <v>22</v>
      </c>
      <c r="B61" s="34">
        <f>SUM(B52:B60)</f>
        <v>1983639.25</v>
      </c>
      <c r="C61" s="37"/>
    </row>
    <row r="62" spans="1:6" s="6" customFormat="1" ht="15.9" customHeight="1" x14ac:dyDescent="0.3">
      <c r="A62" s="25"/>
      <c r="B62" s="38"/>
      <c r="C62" s="37"/>
      <c r="F62" s="29"/>
    </row>
    <row r="63" spans="1:6" s="6" customFormat="1" ht="15.9" customHeight="1" x14ac:dyDescent="0.3">
      <c r="A63" s="36" t="s">
        <v>21</v>
      </c>
      <c r="B63" s="36"/>
      <c r="C63" s="28"/>
      <c r="F63" s="29"/>
    </row>
    <row r="64" spans="1:6" s="6" customFormat="1" ht="15.9" customHeight="1" x14ac:dyDescent="0.3">
      <c r="A64" s="27" t="s">
        <v>20</v>
      </c>
      <c r="B64" s="26">
        <v>0</v>
      </c>
      <c r="C64" s="28"/>
      <c r="F64" s="29"/>
    </row>
    <row r="65" spans="1:6" s="6" customFormat="1" ht="15.9" customHeight="1" x14ac:dyDescent="0.3">
      <c r="A65" s="27" t="s">
        <v>19</v>
      </c>
      <c r="B65" s="26">
        <v>0</v>
      </c>
      <c r="C65" s="28"/>
      <c r="F65" s="29"/>
    </row>
    <row r="66" spans="1:6" s="6" customFormat="1" ht="15.9" customHeight="1" x14ac:dyDescent="0.3">
      <c r="A66" s="35" t="s">
        <v>18</v>
      </c>
      <c r="B66" s="26">
        <v>0</v>
      </c>
      <c r="C66" s="28"/>
      <c r="F66" s="29"/>
    </row>
    <row r="67" spans="1:6" s="6" customFormat="1" ht="15.9" customHeight="1" x14ac:dyDescent="0.3">
      <c r="A67" s="35" t="s">
        <v>17</v>
      </c>
      <c r="B67" s="26">
        <v>0</v>
      </c>
      <c r="C67" s="28"/>
      <c r="F67" s="29"/>
    </row>
    <row r="68" spans="1:6" s="6" customFormat="1" ht="15.9" customHeight="1" x14ac:dyDescent="0.3">
      <c r="A68" s="25" t="s">
        <v>16</v>
      </c>
      <c r="B68" s="34">
        <f>SUM(B64:B67)</f>
        <v>0</v>
      </c>
      <c r="C68" s="30"/>
      <c r="F68" s="29"/>
    </row>
    <row r="69" spans="1:6" s="6" customFormat="1" ht="15.9" customHeight="1" x14ac:dyDescent="0.3">
      <c r="A69" s="25" t="s">
        <v>15</v>
      </c>
      <c r="B69" s="34">
        <f>B61+B68</f>
        <v>1983639.25</v>
      </c>
      <c r="C69" s="30"/>
      <c r="F69" s="29"/>
    </row>
    <row r="70" spans="1:6" s="6" customFormat="1" ht="15.9" customHeight="1" x14ac:dyDescent="0.3">
      <c r="A70" s="25"/>
      <c r="B70" s="33"/>
      <c r="C70" s="30"/>
      <c r="D70" s="14"/>
      <c r="F70" s="29"/>
    </row>
    <row r="71" spans="1:6" s="6" customFormat="1" ht="15.9" customHeight="1" x14ac:dyDescent="0.3">
      <c r="A71" s="32" t="s">
        <v>14</v>
      </c>
      <c r="B71" s="31"/>
      <c r="C71" s="30"/>
      <c r="F71" s="29"/>
    </row>
    <row r="72" spans="1:6" s="6" customFormat="1" ht="15.9" customHeight="1" x14ac:dyDescent="0.3">
      <c r="A72" s="27" t="s">
        <v>13</v>
      </c>
      <c r="B72" s="26">
        <v>0</v>
      </c>
      <c r="C72" s="28"/>
      <c r="D72" s="14"/>
    </row>
    <row r="73" spans="1:6" s="6" customFormat="1" ht="15.9" customHeight="1" x14ac:dyDescent="0.3">
      <c r="A73" s="27" t="s">
        <v>12</v>
      </c>
      <c r="B73" s="26">
        <v>0</v>
      </c>
      <c r="C73" s="2"/>
    </row>
    <row r="74" spans="1:6" s="6" customFormat="1" ht="15.9" customHeight="1" x14ac:dyDescent="0.3">
      <c r="A74" s="68" t="s">
        <v>11</v>
      </c>
      <c r="B74" s="69">
        <f>B72+B73</f>
        <v>0</v>
      </c>
      <c r="C74" s="2"/>
    </row>
    <row r="75" spans="1:6" s="21" customFormat="1" ht="15.9" customHeight="1" x14ac:dyDescent="0.3">
      <c r="A75" s="25"/>
      <c r="B75" s="25"/>
      <c r="C75" s="24"/>
      <c r="F75" s="14"/>
    </row>
    <row r="76" spans="1:6" s="6" customFormat="1" ht="15.9" customHeight="1" x14ac:dyDescent="0.3">
      <c r="A76" s="23" t="s">
        <v>72</v>
      </c>
      <c r="B76" s="22"/>
      <c r="C76" s="20"/>
      <c r="F76" s="21"/>
    </row>
    <row r="77" spans="1:6" s="6" customFormat="1" ht="15.9" customHeight="1" x14ac:dyDescent="0.3">
      <c r="A77" s="19" t="s">
        <v>10</v>
      </c>
      <c r="B77" s="12">
        <v>1048.82</v>
      </c>
      <c r="C77" s="20"/>
    </row>
    <row r="78" spans="1:6" s="6" customFormat="1" ht="15.9" customHeight="1" x14ac:dyDescent="0.3">
      <c r="A78" s="19" t="s">
        <v>9</v>
      </c>
      <c r="B78" s="12">
        <v>20</v>
      </c>
      <c r="C78" s="20"/>
      <c r="D78" s="14"/>
    </row>
    <row r="79" spans="1:6" s="6" customFormat="1" ht="15.9" customHeight="1" x14ac:dyDescent="0.3">
      <c r="A79" s="19" t="s">
        <v>8</v>
      </c>
      <c r="B79" s="12">
        <f>5242647.67+566524.57</f>
        <v>5809172.2400000002</v>
      </c>
      <c r="C79" s="71">
        <f>+B77+B78+B79-B80</f>
        <v>0</v>
      </c>
    </row>
    <row r="80" spans="1:6" s="6" customFormat="1" ht="15.9" customHeight="1" x14ac:dyDescent="0.3">
      <c r="A80" s="18" t="s">
        <v>7</v>
      </c>
      <c r="B80" s="17">
        <f>(B29+B36)-(B69+B74)</f>
        <v>5810241.0600000005</v>
      </c>
      <c r="C80" s="16" t="str">
        <f>IF((B78+B79+B77)&lt;&gt;B80,"ERRO","")</f>
        <v/>
      </c>
      <c r="D80" s="14"/>
    </row>
    <row r="81" spans="1:6" s="6" customFormat="1" ht="15.9" customHeight="1" x14ac:dyDescent="0.3">
      <c r="A81" s="72" t="s">
        <v>6</v>
      </c>
      <c r="B81" s="73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70">
        <v>0</v>
      </c>
      <c r="C83" s="11"/>
      <c r="D83" s="2"/>
    </row>
    <row r="84" spans="1:6" s="6" customFormat="1" ht="15.9" customHeight="1" x14ac:dyDescent="0.3">
      <c r="A84" s="13" t="s">
        <v>3</v>
      </c>
      <c r="B84" s="70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70">
        <v>23306.03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70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23306.03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73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  <c r="B96" s="4"/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PAWbQqRpzCQZLxA0iNwZAXqN1kK2ytHpGgvteLmEZQs=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osveJO1Lgq/ruu0LiqbAR6e86roEVqWF0jhTgDjVXw4=</DigestValue>
    </Reference>
  </SignedInfo>
  <SignatureValue>ddJqa49g/yBeCWT+bMHXRecfYCIkjcIzPFHbzuht77zXcs4n/r6Dyb5yRG98v/hJdNIZxgKnL30j
Eys0FXMUwF3Ml9Khi65heyD4uqS83hqcxYyq4tTh+pyeFJ4VSHqza+6ODogpDUvQgbvFjcenF/SU
RZCU+3RWFlicShhGPZX/pfdmtUDeVZxXiHoXT5c/wQtsFcBupx6AW2uG3LPL+0GJYDQsjt+zTJ4n
5FMajU4tAlVs9a98BuP4/1RexXZYMwLQVgR4/2ruZipngAJty5IuAeKLt1RyzNxI4WdMsaPuMGUE
TyxJODrErztCiX/BljGvlBu8jo/COqQEOFW65g==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xCuCCOOmGHwy7D9kPkl/JVyeow5ng6006NMDFgjl+QY=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tZf76MRHFGWXE53UAxByrf4p8gLHYRaOR+6xh6aSlZo=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tLAUl4ILiZOqB0bzLrlbpLgOKuYPu2DT3LXxrP5fq44=</DigestValue>
      </Reference>
      <Reference URI="/xl/styles.xml?ContentType=application/vnd.openxmlformats-officedocument.spreadsheetml.styles+xml">
        <DigestMethod Algorithm="http://www.w3.org/2001/04/xmlenc#sha256"/>
        <DigestValue>lgZ1qbnzMAlECvdVsarew80LvTEsvUXAMAp9tybnU7Q=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hI90NW3jtAsHSVXjzXwEiq1mJ2OfD2ZMCBXMeSMmJoM=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/7tz+dmLujrtSLhrhUb9LyHlxYK4IGmd+sd+gpjPZKk=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2023-09-19T15:43:19Z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2023-09-19T15:43:19Z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Criou e 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072023</vt:lpstr>
      <vt:lpstr>'072023'!Area_de_impressao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2023-09-19T15:37:14Z</dcterms:modified>
</cp:coreProperties>
</file>