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Maio\"/>
    </mc:Choice>
  </mc:AlternateContent>
  <bookViews>
    <workbookView xWindow="0" yWindow="0" windowWidth="28800" windowHeight="11232"/>
  </bookViews>
  <sheets>
    <sheet name="052022" sheetId="1" r:id="rId1"/>
  </sheets>
  <definedNames>
    <definedName name="_xlnm.Print_Area" localSheetId="0">'052022'!$A$1:$B$102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61" i="1"/>
  <c r="B54" i="1"/>
  <c r="B35" i="1"/>
  <c r="B53" i="1"/>
  <c r="B34" i="1"/>
  <c r="B44" i="1"/>
  <c r="B39" i="1"/>
  <c r="B79" i="1"/>
  <c r="B78" i="1"/>
  <c r="B28" i="1" l="1"/>
  <c r="B29" i="1" l="1"/>
  <c r="B36" i="1"/>
  <c r="B41" i="1"/>
  <c r="B47" i="1"/>
  <c r="B48" i="1" s="1"/>
  <c r="B68" i="1"/>
  <c r="B74" i="1"/>
  <c r="B87" i="1"/>
  <c r="B69" i="1" l="1"/>
  <c r="B80" i="1" s="1"/>
  <c r="C80" i="1" l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<sst xmlns="http://schemas.openxmlformats.org/spreadsheetml/2006/main" count="75" uniqueCount="75">
  <si>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</si>
  <si>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</si>
  <si>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</si>
  <si>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TOTAL DAS GLOSAS</t>
  </si>
  <si>
    <t>8.3 Glosa - Fatura Enel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</si>
  <si>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</si>
  <si>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</si>
  <si>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</si>
  <si>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</si>
  <si>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</si>
  <si>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</si>
  <si>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</si>
  <si>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</si>
  <si>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</si>
  <si>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</si>
  <si>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</si>
  <si>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</si>
  <si>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</si>
  <si>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</si>
  <si>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</si>
  <si>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</si>
  <si>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</si>
  <si>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</si>
  <si>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</si>
  <si>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</si>
  <si>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</si>
  <si>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</si>
  <si>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</si>
  <si>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</si>
  <si>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</si>
  <si>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</si>
  <si>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</si>
  <si>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</si>
  <si>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</si>
  <si>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</si>
  <si>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</si>
  <si>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</si>
  <si>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</si>
  <si>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</si>
  <si>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</si>
  <si>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</si>
  <si>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</si>
  <si>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</si>
  <si>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</si>
  <si>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</si>
  <si>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</si>
  <si>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</si>
  <si>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</si>
  <si>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</si>
  <si>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</si>
  <si>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</si>
  <si>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</si>
  <si>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</si>
  <si>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</si>
  <si>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</si>
  <si>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</si>
  <si>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</si>
  <si>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</si>
  <si>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</si>
  <si>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</si>
  <si>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</si>
  <si>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</si>
  <si>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</si>
  <si>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</si>
  <si>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</si>
  <si>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</si>
  <si>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</si>
  <si>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</si>
  <si>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7.SALDO BANCÁRIO FINAL EM 31/05/2022</t>
  </si>
  <si>
    <t>Competência: 05/2022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</si>
  <si>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</si>
  <si>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</si>
  <si>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</si>
  <si>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</si>
  <si>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t>Goiânia, 31 de maio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</si>
</sst>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right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5574" y="114300"/>
    <xdr:ext cx="7726136" cy="104457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7726136" cy="104457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100" sqref="A1:B100"/>
    </sheetView>
  </sheetViews>
  <sheetFormatPr defaultColWidth="41.6640625" defaultRowHeight="14.4" x14ac:dyDescent="0.3"/>
  <cols>
    <col min="1" max="1" width="132.109375" style="1" customWidth="1"/>
    <col min="2" max="2" width="43.44140625" style="1" customWidth="1"/>
    <col min="3" max="3" width="42.5546875" style="1" customWidth="1"/>
    <col min="4" max="4" width="41.6640625" style="2"/>
    <col min="5" max="1024" width="41.6640625" style="1"/>
  </cols>
  <sheetData>
    <row r="1" spans="1:3" ht="99.9" customHeight="1" x14ac:dyDescent="0.3">
      <c r="A1" s="71"/>
      <c r="B1" s="71"/>
    </row>
    <row r="2" spans="1:3" s="1" customFormat="1" ht="9" customHeight="1" x14ac:dyDescent="0.3">
      <c r="A2" s="72" t="s">
        <v>64</v>
      </c>
      <c r="B2" s="72"/>
      <c r="C2" s="2"/>
    </row>
    <row r="3" spans="1:3" s="1" customFormat="1" ht="9" customHeight="1" x14ac:dyDescent="0.3">
      <c r="A3" s="72"/>
      <c r="B3" s="72"/>
      <c r="C3" s="2"/>
    </row>
    <row r="4" spans="1:3" s="1" customFormat="1" ht="9" customHeight="1" x14ac:dyDescent="0.3">
      <c r="A4" s="72"/>
      <c r="B4" s="72"/>
      <c r="C4" s="2"/>
    </row>
    <row r="5" spans="1:3" s="1" customFormat="1" ht="9" customHeight="1" x14ac:dyDescent="0.3">
      <c r="A5" s="72"/>
      <c r="B5" s="72"/>
      <c r="C5" s="2"/>
    </row>
    <row r="6" spans="1:3" s="1" customFormat="1" ht="9" customHeight="1" x14ac:dyDescent="0.3">
      <c r="A6" s="72"/>
      <c r="B6" s="72"/>
      <c r="C6" s="2"/>
    </row>
    <row r="7" spans="1:3" s="1" customFormat="1" ht="9" customHeight="1" x14ac:dyDescent="0.3">
      <c r="A7" s="72"/>
      <c r="B7" s="72"/>
      <c r="C7" s="69"/>
    </row>
    <row r="8" spans="1:3" s="1" customFormat="1" ht="23.25" customHeight="1" x14ac:dyDescent="0.3">
      <c r="A8" s="73" t="s">
        <v>63</v>
      </c>
      <c r="B8" s="73"/>
      <c r="C8" s="69"/>
    </row>
    <row r="9" spans="1:3" s="1" customFormat="1" ht="23.25" customHeight="1" x14ac:dyDescent="0.3">
      <c r="A9" s="73"/>
      <c r="B9" s="73"/>
      <c r="C9" s="69"/>
    </row>
    <row r="10" spans="1:3" s="1" customFormat="1" ht="15.9" customHeight="1" x14ac:dyDescent="0.3">
      <c r="A10" s="50" t="s">
        <v>62</v>
      </c>
      <c r="B10" s="50"/>
      <c r="C10" s="2"/>
    </row>
    <row r="11" spans="1:3" s="1" customFormat="1" ht="15.9" customHeight="1" x14ac:dyDescent="0.3">
      <c r="A11" s="50" t="s">
        <v>61</v>
      </c>
      <c r="B11" s="66"/>
      <c r="C11" s="2"/>
    </row>
    <row r="12" spans="1:3" s="1" customFormat="1" ht="15.9" customHeight="1" x14ac:dyDescent="0.3">
      <c r="A12" s="68" t="s">
        <v>60</v>
      </c>
      <c r="B12" s="68"/>
      <c r="C12" s="7"/>
    </row>
    <row r="13" spans="1:3" s="1" customFormat="1" ht="15.9" customHeight="1" x14ac:dyDescent="0.3">
      <c r="A13" s="67" t="s">
        <v>59</v>
      </c>
      <c r="B13" s="66"/>
      <c r="C13" s="2"/>
    </row>
    <row r="14" spans="1:3" s="1" customFormat="1" ht="15.9" customHeight="1" x14ac:dyDescent="0.3">
      <c r="A14" s="68" t="s">
        <v>58</v>
      </c>
      <c r="B14" s="68"/>
      <c r="C14" s="11"/>
    </row>
    <row r="15" spans="1:3" s="1" customFormat="1" ht="15.9" customHeight="1" x14ac:dyDescent="0.3">
      <c r="A15" s="67" t="s">
        <v>73</v>
      </c>
      <c r="B15" s="66"/>
      <c r="C15" s="2"/>
    </row>
    <row r="16" spans="1:3" s="1" customFormat="1" ht="15.9" customHeight="1" x14ac:dyDescent="0.3">
      <c r="A16" s="68" t="s">
        <v>71</v>
      </c>
      <c r="B16" s="68"/>
      <c r="C16" s="7"/>
    </row>
    <row r="17" spans="1:3" s="1" customFormat="1" ht="15.9" customHeight="1" x14ac:dyDescent="0.3">
      <c r="A17" s="68" t="s">
        <v>57</v>
      </c>
      <c r="B17" s="68"/>
      <c r="C17" s="11"/>
    </row>
    <row r="18" spans="1:3" s="1" customFormat="1" ht="15.9" customHeight="1" x14ac:dyDescent="0.3">
      <c r="A18" s="67"/>
      <c r="B18" s="66"/>
      <c r="C18" s="11"/>
    </row>
    <row r="19" spans="1:3" s="62" customFormat="1" ht="15.9" customHeight="1" x14ac:dyDescent="0.3">
      <c r="A19" s="65" t="s">
        <v>56</v>
      </c>
      <c r="B19" s="30">
        <v>2165604.84</v>
      </c>
      <c r="C19" s="63"/>
    </row>
    <row r="20" spans="1:3" s="62" customFormat="1" ht="15.9" customHeight="1" x14ac:dyDescent="0.3">
      <c r="A20" s="65" t="s">
        <v>55</v>
      </c>
      <c r="B20" s="30">
        <v>0</v>
      </c>
      <c r="C20" s="63"/>
    </row>
    <row r="21" spans="1:3" s="62" customFormat="1" ht="15.9" customHeight="1" x14ac:dyDescent="0.3">
      <c r="A21" s="65"/>
      <c r="B21" s="64"/>
      <c r="C21" s="63"/>
    </row>
    <row r="22" spans="1:3" s="1" customFormat="1" ht="21.9" customHeight="1" x14ac:dyDescent="0.3">
      <c r="A22" s="74" t="s">
        <v>54</v>
      </c>
      <c r="B22" s="74"/>
      <c r="C22" s="7"/>
    </row>
    <row r="23" spans="1:3" s="1" customFormat="1" ht="14.1" customHeight="1" x14ac:dyDescent="0.3">
      <c r="A23" s="61"/>
      <c r="B23" s="75" t="s">
        <v>53</v>
      </c>
      <c r="C23" s="7"/>
    </row>
    <row r="24" spans="1:3" s="1" customFormat="1" ht="15.9" customHeight="1" x14ac:dyDescent="0.3">
      <c r="A24" s="60" t="s">
        <v>69</v>
      </c>
      <c r="B24" s="75"/>
      <c r="C24" s="44"/>
    </row>
    <row r="25" spans="1:3" s="1" customFormat="1" ht="15.9" customHeight="1" x14ac:dyDescent="0.3">
      <c r="A25" s="26" t="s">
        <v>52</v>
      </c>
      <c r="B25" s="59"/>
      <c r="C25" s="58"/>
    </row>
    <row r="26" spans="1:3" s="1" customFormat="1" ht="15.9" customHeight="1" x14ac:dyDescent="0.3">
      <c r="A26" s="57" t="s">
        <v>51</v>
      </c>
      <c r="B26" s="12">
        <v>0</v>
      </c>
      <c r="C26" s="23"/>
    </row>
    <row r="27" spans="1:3" s="1" customFormat="1" ht="15.9" customHeight="1" x14ac:dyDescent="0.3">
      <c r="A27" s="57" t="s">
        <v>50</v>
      </c>
      <c r="B27" s="12">
        <v>10</v>
      </c>
      <c r="C27" s="23"/>
    </row>
    <row r="28" spans="1:3" s="1" customFormat="1" ht="15.9" customHeight="1" x14ac:dyDescent="0.3">
      <c r="A28" s="57" t="s">
        <v>49</v>
      </c>
      <c r="B28" s="12">
        <f>1801.8+6412783.55+1+1</f>
        <v>6414587.3499999996</v>
      </c>
      <c r="C28" s="23"/>
    </row>
    <row r="29" spans="1:3" s="1" customFormat="1" ht="15.9" customHeight="1" x14ac:dyDescent="0.3">
      <c r="A29" s="56" t="s">
        <v>48</v>
      </c>
      <c r="B29" s="38">
        <f>B27+B28+B26</f>
        <v>6414597.3499999996</v>
      </c>
      <c r="C29" s="23"/>
    </row>
    <row r="30" spans="1:3" s="1" customFormat="1" ht="15.9" customHeight="1" x14ac:dyDescent="0.3">
      <c r="A30" s="55"/>
      <c r="B30" s="30"/>
      <c r="C30" s="23"/>
    </row>
    <row r="31" spans="1:3" s="1" customFormat="1" ht="15.9" customHeight="1" x14ac:dyDescent="0.3">
      <c r="A31" s="26" t="s">
        <v>47</v>
      </c>
      <c r="B31" s="26"/>
      <c r="C31" s="44"/>
    </row>
    <row r="32" spans="1:3" s="1" customFormat="1" ht="15.9" customHeight="1" x14ac:dyDescent="0.3">
      <c r="A32" s="52" t="s">
        <v>65</v>
      </c>
      <c r="B32" s="30">
        <v>733743.74</v>
      </c>
      <c r="C32" s="41"/>
    </row>
    <row r="33" spans="1:3" s="6" customFormat="1" ht="15.9" customHeight="1" x14ac:dyDescent="0.3">
      <c r="A33" s="52" t="s">
        <v>46</v>
      </c>
      <c r="B33" s="30">
        <v>0</v>
      </c>
      <c r="C33" s="41"/>
    </row>
    <row r="34" spans="1:3" s="6" customFormat="1" ht="15.9" customHeight="1" x14ac:dyDescent="0.3">
      <c r="A34" s="50" t="s">
        <v>45</v>
      </c>
      <c r="B34" s="30">
        <f>5.76+42481.33+1030.49</f>
        <v>43517.58</v>
      </c>
      <c r="C34" s="41"/>
    </row>
    <row r="35" spans="1:3" s="6" customFormat="1" ht="15.9" customHeight="1" x14ac:dyDescent="0.3">
      <c r="A35" s="50" t="s">
        <v>44</v>
      </c>
      <c r="B35" s="30">
        <f>15900</f>
        <v>15900</v>
      </c>
      <c r="C35" s="41"/>
    </row>
    <row r="36" spans="1:3" s="6" customFormat="1" ht="15.9" customHeight="1" x14ac:dyDescent="0.3">
      <c r="A36" s="51" t="s">
        <v>43</v>
      </c>
      <c r="B36" s="38">
        <f>SUM(B32:B35)</f>
        <v>793161.32</v>
      </c>
      <c r="C36" s="32"/>
    </row>
    <row r="37" spans="1:3" s="6" customFormat="1" ht="15.9" customHeight="1" x14ac:dyDescent="0.3">
      <c r="A37" s="54"/>
      <c r="B37" s="37"/>
      <c r="C37" s="32"/>
    </row>
    <row r="38" spans="1:3" s="6" customFormat="1" ht="15.9" customHeight="1" x14ac:dyDescent="0.3">
      <c r="A38" s="40" t="s">
        <v>42</v>
      </c>
      <c r="B38" s="53"/>
      <c r="C38" s="32"/>
    </row>
    <row r="39" spans="1:3" s="6" customFormat="1" ht="15.9" customHeight="1" x14ac:dyDescent="0.3">
      <c r="A39" s="52" t="s">
        <v>66</v>
      </c>
      <c r="B39" s="30">
        <f>1800.92+3601423.64</f>
        <v>3603224.56</v>
      </c>
      <c r="C39" s="32"/>
    </row>
    <row r="40" spans="1:3" s="6" customFormat="1" ht="15.9" customHeight="1" x14ac:dyDescent="0.3">
      <c r="A40" s="52" t="s">
        <v>41</v>
      </c>
      <c r="B40" s="30">
        <v>0</v>
      </c>
      <c r="C40" s="32"/>
    </row>
    <row r="41" spans="1:3" s="6" customFormat="1" ht="15.9" customHeight="1" x14ac:dyDescent="0.3">
      <c r="A41" s="51" t="s">
        <v>40</v>
      </c>
      <c r="B41" s="38">
        <f>SUM(B39:B40)</f>
        <v>3603224.56</v>
      </c>
      <c r="C41" s="32"/>
    </row>
    <row r="42" spans="1:3" s="46" customFormat="1" ht="15.9" customHeight="1" x14ac:dyDescent="0.3">
      <c r="A42" s="28"/>
      <c r="B42" s="48"/>
      <c r="C42" s="47"/>
    </row>
    <row r="43" spans="1:3" s="6" customFormat="1" ht="15.9" customHeight="1" x14ac:dyDescent="0.3">
      <c r="A43" s="36" t="s">
        <v>39</v>
      </c>
      <c r="B43" s="35"/>
      <c r="C43" s="34"/>
    </row>
    <row r="44" spans="1:3" s="6" customFormat="1" ht="15.9" customHeight="1" x14ac:dyDescent="0.3">
      <c r="A44" s="39" t="s">
        <v>67</v>
      </c>
      <c r="B44" s="30">
        <f>173919.12+191392.28</f>
        <v>365311.4</v>
      </c>
      <c r="C44" s="34"/>
    </row>
    <row r="45" spans="1:3" s="6" customFormat="1" ht="15.9" customHeight="1" x14ac:dyDescent="0.3">
      <c r="A45" s="28" t="s">
        <v>38</v>
      </c>
      <c r="B45" s="38">
        <v>0</v>
      </c>
      <c r="C45" s="34"/>
    </row>
    <row r="46" spans="1:3" s="6" customFormat="1" ht="15.9" customHeight="1" x14ac:dyDescent="0.3">
      <c r="A46" s="50" t="s">
        <v>37</v>
      </c>
      <c r="B46" s="30">
        <v>0</v>
      </c>
      <c r="C46" s="34"/>
    </row>
    <row r="47" spans="1:3" s="6" customFormat="1" ht="15.9" customHeight="1" x14ac:dyDescent="0.3">
      <c r="A47" s="28" t="s">
        <v>36</v>
      </c>
      <c r="B47" s="38">
        <f>B46</f>
        <v>0</v>
      </c>
      <c r="C47" s="34"/>
    </row>
    <row r="48" spans="1:3" s="6" customFormat="1" ht="15.9" customHeight="1" x14ac:dyDescent="0.3">
      <c r="A48" s="40" t="s">
        <v>35</v>
      </c>
      <c r="B48" s="49">
        <f>B45+B47</f>
        <v>0</v>
      </c>
      <c r="C48" s="34"/>
    </row>
    <row r="49" spans="1:6" s="46" customFormat="1" ht="15.9" customHeight="1" x14ac:dyDescent="0.3">
      <c r="A49" s="28"/>
      <c r="B49" s="48"/>
      <c r="C49" s="47"/>
    </row>
    <row r="50" spans="1:6" s="6" customFormat="1" ht="15.9" customHeight="1" x14ac:dyDescent="0.3">
      <c r="A50" s="40" t="s">
        <v>34</v>
      </c>
      <c r="B50" s="45"/>
      <c r="C50" s="34"/>
    </row>
    <row r="51" spans="1:6" s="6" customFormat="1" ht="15.9" customHeight="1" x14ac:dyDescent="0.3">
      <c r="A51" s="40" t="s">
        <v>33</v>
      </c>
      <c r="B51" s="40"/>
      <c r="C51" s="44"/>
    </row>
    <row r="52" spans="1:6" s="6" customFormat="1" ht="15.9" customHeight="1" x14ac:dyDescent="0.3">
      <c r="A52" s="31" t="s">
        <v>32</v>
      </c>
      <c r="B52" s="30">
        <v>178493.98</v>
      </c>
      <c r="C52" s="41"/>
    </row>
    <row r="53" spans="1:6" s="6" customFormat="1" ht="15.9" customHeight="1" x14ac:dyDescent="0.3">
      <c r="A53" s="43" t="s">
        <v>31</v>
      </c>
      <c r="B53" s="30">
        <f>1187084.64</f>
        <v>1187084.6399999999</v>
      </c>
      <c r="C53" s="41"/>
    </row>
    <row r="54" spans="1:6" s="6" customFormat="1" ht="15.9" customHeight="1" x14ac:dyDescent="0.3">
      <c r="A54" s="43" t="s">
        <v>30</v>
      </c>
      <c r="B54" s="30">
        <f>133539.24+2000</f>
        <v>135539.24</v>
      </c>
      <c r="C54" s="41"/>
    </row>
    <row r="55" spans="1:6" s="6" customFormat="1" ht="15.9" customHeight="1" x14ac:dyDescent="0.3">
      <c r="A55" s="31" t="s">
        <v>29</v>
      </c>
      <c r="B55" s="30">
        <v>0</v>
      </c>
      <c r="C55" s="41"/>
    </row>
    <row r="56" spans="1:6" s="6" customFormat="1" ht="15.9" customHeight="1" x14ac:dyDescent="0.3">
      <c r="A56" s="31" t="s">
        <v>28</v>
      </c>
      <c r="B56" s="30">
        <f>6.64+13637.06+136.63+259.9+26253.42+1250+11515.81</f>
        <v>53059.459999999992</v>
      </c>
      <c r="C56" s="41"/>
    </row>
    <row r="57" spans="1:6" s="6" customFormat="1" ht="15.9" customHeight="1" x14ac:dyDescent="0.3">
      <c r="A57" s="31" t="s">
        <v>27</v>
      </c>
      <c r="B57" s="30">
        <v>88957.11</v>
      </c>
      <c r="C57" s="41"/>
    </row>
    <row r="58" spans="1:6" s="6" customFormat="1" ht="29.1" customHeight="1" x14ac:dyDescent="0.3">
      <c r="A58" s="31" t="s">
        <v>26</v>
      </c>
      <c r="B58" s="30">
        <v>22012.31</v>
      </c>
      <c r="C58" s="41"/>
    </row>
    <row r="59" spans="1:6" s="6" customFormat="1" ht="16.5" customHeight="1" x14ac:dyDescent="0.3">
      <c r="A59" s="39" t="s">
        <v>25</v>
      </c>
      <c r="B59" s="30">
        <v>0</v>
      </c>
      <c r="C59" s="41"/>
    </row>
    <row r="60" spans="1:6" s="6" customFormat="1" ht="15.9" customHeight="1" x14ac:dyDescent="0.3">
      <c r="A60" s="39" t="s">
        <v>70</v>
      </c>
      <c r="B60" s="30">
        <v>9482.74</v>
      </c>
      <c r="C60" s="41"/>
    </row>
    <row r="61" spans="1:6" s="6" customFormat="1" ht="15.9" customHeight="1" x14ac:dyDescent="0.3">
      <c r="A61" s="28" t="s">
        <v>24</v>
      </c>
      <c r="B61" s="38">
        <f>SUM(B52:B60)</f>
        <v>1674629.48</v>
      </c>
      <c r="C61" s="41"/>
    </row>
    <row r="62" spans="1:6" s="6" customFormat="1" ht="15.9" customHeight="1" x14ac:dyDescent="0.3">
      <c r="A62" s="28"/>
      <c r="B62" s="42"/>
      <c r="C62" s="41"/>
      <c r="F62" s="33"/>
    </row>
    <row r="63" spans="1:6" s="6" customFormat="1" ht="15.9" customHeight="1" x14ac:dyDescent="0.3">
      <c r="A63" s="40" t="s">
        <v>23</v>
      </c>
      <c r="B63" s="40"/>
      <c r="C63" s="32"/>
      <c r="F63" s="33"/>
    </row>
    <row r="64" spans="1:6" s="6" customFormat="1" ht="15.9" customHeight="1" x14ac:dyDescent="0.3">
      <c r="A64" s="31" t="s">
        <v>22</v>
      </c>
      <c r="B64" s="30">
        <v>0</v>
      </c>
      <c r="C64" s="32"/>
      <c r="F64" s="33"/>
    </row>
    <row r="65" spans="1:6" s="6" customFormat="1" ht="15.9" customHeight="1" x14ac:dyDescent="0.3">
      <c r="A65" s="31" t="s">
        <v>21</v>
      </c>
      <c r="B65" s="30">
        <v>2318800</v>
      </c>
      <c r="C65" s="32"/>
      <c r="F65" s="33"/>
    </row>
    <row r="66" spans="1:6" s="6" customFormat="1" ht="15.9" customHeight="1" x14ac:dyDescent="0.3">
      <c r="A66" s="39" t="s">
        <v>20</v>
      </c>
      <c r="B66" s="30">
        <v>0</v>
      </c>
      <c r="C66" s="32"/>
      <c r="F66" s="33"/>
    </row>
    <row r="67" spans="1:6" s="6" customFormat="1" ht="15.9" customHeight="1" x14ac:dyDescent="0.3">
      <c r="A67" s="39" t="s">
        <v>19</v>
      </c>
      <c r="B67" s="30">
        <v>0</v>
      </c>
      <c r="C67" s="32"/>
      <c r="F67" s="33"/>
    </row>
    <row r="68" spans="1:6" s="6" customFormat="1" ht="15.9" customHeight="1" x14ac:dyDescent="0.3">
      <c r="A68" s="28" t="s">
        <v>18</v>
      </c>
      <c r="B68" s="38">
        <f>SUM(B64:B67)</f>
        <v>2318800</v>
      </c>
      <c r="C68" s="34"/>
      <c r="F68" s="33"/>
    </row>
    <row r="69" spans="1:6" s="6" customFormat="1" ht="15.9" customHeight="1" x14ac:dyDescent="0.3">
      <c r="A69" s="28" t="s">
        <v>17</v>
      </c>
      <c r="B69" s="38">
        <f>B61+B68</f>
        <v>3993429.48</v>
      </c>
      <c r="C69" s="34"/>
      <c r="F69" s="33"/>
    </row>
    <row r="70" spans="1:6" s="6" customFormat="1" ht="15.9" customHeight="1" x14ac:dyDescent="0.3">
      <c r="A70" s="28"/>
      <c r="B70" s="37"/>
      <c r="C70" s="34"/>
      <c r="D70" s="14"/>
      <c r="F70" s="33"/>
    </row>
    <row r="71" spans="1:6" s="6" customFormat="1" ht="15.9" customHeight="1" x14ac:dyDescent="0.3">
      <c r="A71" s="36" t="s">
        <v>16</v>
      </c>
      <c r="B71" s="35"/>
      <c r="C71" s="34"/>
      <c r="F71" s="33"/>
    </row>
    <row r="72" spans="1:6" s="6" customFormat="1" ht="15.9" customHeight="1" x14ac:dyDescent="0.3">
      <c r="A72" s="31" t="s">
        <v>15</v>
      </c>
      <c r="B72" s="30">
        <v>0</v>
      </c>
      <c r="C72" s="32"/>
      <c r="D72" s="14"/>
    </row>
    <row r="73" spans="1:6" s="6" customFormat="1" ht="15.9" customHeight="1" x14ac:dyDescent="0.3">
      <c r="A73" s="31" t="s">
        <v>14</v>
      </c>
      <c r="B73" s="30">
        <v>0</v>
      </c>
      <c r="C73" s="2"/>
    </row>
    <row r="74" spans="1:6" s="6" customFormat="1" ht="15.9" customHeight="1" x14ac:dyDescent="0.3">
      <c r="A74" s="20" t="s">
        <v>13</v>
      </c>
      <c r="B74" s="29">
        <f>B72+B73</f>
        <v>0</v>
      </c>
      <c r="C74" s="2"/>
    </row>
    <row r="75" spans="1:6" s="24" customFormat="1" ht="15.9" customHeight="1" x14ac:dyDescent="0.3">
      <c r="A75" s="28"/>
      <c r="B75" s="28"/>
      <c r="C75" s="27"/>
      <c r="F75" s="14"/>
    </row>
    <row r="76" spans="1:6" s="6" customFormat="1" ht="15.9" customHeight="1" x14ac:dyDescent="0.3">
      <c r="A76" s="26" t="s">
        <v>68</v>
      </c>
      <c r="B76" s="25"/>
      <c r="C76" s="23"/>
      <c r="F76" s="24"/>
    </row>
    <row r="77" spans="1:6" s="6" customFormat="1" ht="15.9" customHeight="1" x14ac:dyDescent="0.3">
      <c r="A77" s="22" t="s">
        <v>12</v>
      </c>
      <c r="B77" s="12">
        <v>0</v>
      </c>
      <c r="C77" s="23"/>
    </row>
    <row r="78" spans="1:6" s="6" customFormat="1" ht="15.9" customHeight="1" x14ac:dyDescent="0.3">
      <c r="A78" s="22" t="s">
        <v>11</v>
      </c>
      <c r="B78" s="12">
        <f>12.36+10+10</f>
        <v>32.36</v>
      </c>
      <c r="C78" s="23"/>
      <c r="D78" s="14"/>
    </row>
    <row r="79" spans="1:6" s="6" customFormat="1" ht="15.9" customHeight="1" x14ac:dyDescent="0.3">
      <c r="A79" s="22" t="s">
        <v>10</v>
      </c>
      <c r="B79" s="12">
        <f>3022008.69+192287.14+1</f>
        <v>3214296.83</v>
      </c>
      <c r="C79" s="21"/>
    </row>
    <row r="80" spans="1:6" s="6" customFormat="1" ht="15.9" customHeight="1" x14ac:dyDescent="0.3">
      <c r="A80" s="20" t="s">
        <v>9</v>
      </c>
      <c r="B80" s="19">
        <f>(B29+B36)-(B69+B74)</f>
        <v>3214329.19</v>
      </c>
      <c r="C80" s="18" t="str">
        <f>IF((B78+B79)&lt;&gt;B80,"ERRO","")</f>
        <v/>
      </c>
      <c r="D80" s="14"/>
    </row>
    <row r="81" spans="1:6" s="6" customFormat="1" ht="15.9" customHeight="1" x14ac:dyDescent="0.3">
      <c r="A81" s="17" t="s">
        <v>8</v>
      </c>
      <c r="B81" s="16"/>
      <c r="C81" s="11"/>
      <c r="D81" s="2"/>
    </row>
    <row r="82" spans="1:6" s="6" customFormat="1" ht="15.9" customHeight="1" x14ac:dyDescent="0.3">
      <c r="A82" s="10" t="s">
        <v>7</v>
      </c>
      <c r="B82" s="15"/>
      <c r="C82" s="11"/>
      <c r="D82" s="2"/>
    </row>
    <row r="83" spans="1:6" s="6" customFormat="1" ht="15.9" customHeight="1" x14ac:dyDescent="0.3">
      <c r="A83" s="13" t="s">
        <v>6</v>
      </c>
      <c r="B83" s="12">
        <v>0</v>
      </c>
      <c r="C83" s="11"/>
      <c r="D83" s="2"/>
    </row>
    <row r="84" spans="1:6" s="6" customFormat="1" ht="15.9" customHeight="1" x14ac:dyDescent="0.3">
      <c r="A84" s="13" t="s">
        <v>5</v>
      </c>
      <c r="B84" s="12">
        <v>0</v>
      </c>
      <c r="C84" s="11"/>
      <c r="D84" s="2"/>
      <c r="E84" s="14"/>
    </row>
    <row r="85" spans="1:6" s="6" customFormat="1" ht="15.9" customHeight="1" x14ac:dyDescent="0.3">
      <c r="A85" s="13" t="s">
        <v>4</v>
      </c>
      <c r="B85" s="12">
        <v>0</v>
      </c>
      <c r="C85" s="11"/>
      <c r="D85" s="2"/>
      <c r="E85" s="14"/>
    </row>
    <row r="86" spans="1:6" s="6" customFormat="1" ht="15.9" customHeight="1" x14ac:dyDescent="0.3">
      <c r="A86" s="13" t="s">
        <v>72</v>
      </c>
      <c r="B86" s="12">
        <v>117489.14</v>
      </c>
      <c r="C86" s="11"/>
      <c r="D86" s="2"/>
    </row>
    <row r="87" spans="1:6" s="6" customFormat="1" ht="15.9" customHeight="1" x14ac:dyDescent="0.3">
      <c r="A87" s="10" t="s">
        <v>3</v>
      </c>
      <c r="B87" s="9">
        <f>SUM(B83:B86)</f>
        <v>117489.14</v>
      </c>
      <c r="C87" s="1"/>
      <c r="D87" s="2"/>
    </row>
    <row r="88" spans="1:6" s="6" customFormat="1" ht="35.25" customHeight="1" x14ac:dyDescent="0.3">
      <c r="A88" s="76" t="s">
        <v>2</v>
      </c>
      <c r="B88" s="77"/>
      <c r="C88" s="1"/>
      <c r="D88" s="2"/>
    </row>
    <row r="89" spans="1:6" s="1" customFormat="1" ht="15.75" customHeight="1" x14ac:dyDescent="0.3">
      <c r="A89" s="8"/>
      <c r="C89" s="7"/>
      <c r="D89" s="2"/>
      <c r="F89" s="6"/>
    </row>
    <row r="90" spans="1:6" s="1" customFormat="1" x14ac:dyDescent="0.3">
      <c r="A90" s="70"/>
      <c r="B90" s="70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  <c r="B96" s="4" t="s">
        <v>74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wjbSYI6qrXARUs5KtERQNXtCH7Qy7H0MS0h8MuBG1yg=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dqYpj31rdVtjVR4wNSQa1Bs9CCJFb+R2sb33JhLQ+U8=</DigestValue>
    </Reference>
  </SignedInfo>
  <SignatureValue>pBmAtQiuBWSWKNjYdxgycQ5+fkhxY8gdOVyKXqGSIAGec+tl8THYyRZWSqd+IBGsANBsoV/I6oSw
FdZieCBaBiaF2Ra/zQ5AKokr47oqe83oxTxOkkWmiDmoNb1pKE6nPuQVE2icg1Ss2VXrorkHAceg
G1iH44z6/3qILBUgYnK3ELWjLvj2H3burhO4eCPlIxfeB+0QmJFs90BrZlwf7mmKRHTYyHTYJvbL
TsiUmMNY94KQ30IQdR/mUn3qyhO00xwEJ0x37ks25jsJ5LIcav6pvrptBQeIIwF8UBLbo2lDWh7+
K9xXsHPJFJ/3P3KW3Pwway3jTsNncSpM78X8fg==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lyvE/EBtjBsU+mIw9XMfojRGCKvQQGaz0bwNFBPQ2l0=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R4zaosBmG/IwlsDA50k7EyuCDMI+dzz9NeTaxBbQSMs=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cjn9Jl/WF7gYO/fpk7G9Fa1WkswXAMtTwl2LvZt6Zxw=</DigestValue>
      </Reference>
      <Reference URI="/xl/sharedStrings.xml?ContentType=application/vnd.openxmlformats-officedocument.spreadsheetml.sharedStrings+xml">
        <DigestMethod Algorithm="http://www.w3.org/2001/04/xmlenc#sha256"/>
        <DigestValue>DuI4atyPw0P1nvkeNFuxJdGNjBRsQr/5EVuGnmBVMjc=</DigestValue>
      </Reference>
      <Reference URI="/xl/styles.xml?ContentType=application/vnd.openxmlformats-officedocument.spreadsheetml.styles+xml">
        <DigestMethod Algorithm="http://www.w3.org/2001/04/xmlenc#sha256"/>
        <DigestValue>BkG243GEXOVobds6PfS3OwslA9E5OFGmjf7fKaiHFGU=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YczR+z1nUMRrrDtV7LBQGi0rcSqdnmOUf1aHe4rjVLk=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AKIuCUA8HtuNL5F709WDFeNaj3tJOCCS3AIZMguQVrU=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2022-06-24T18:15:55Z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2022-06-24T18:15:55Z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052022</vt:lpstr>
      <vt:lpstr>'052022'!Area_de_impressao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dcterms:created xsi:type="dcterms:W3CDTF">2022-05-23T12:30:19Z</dcterms:created>
  <dcterms:modified xsi:type="dcterms:W3CDTF">2022-06-23T20:15:24Z</dcterms:modified>
</cp:coreProperties>
</file>